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j049agnmro\Desktop\uchwały Rady\"/>
    </mc:Choice>
  </mc:AlternateContent>
  <xr:revisionPtr revIDLastSave="0" documentId="13_ncr:1_{C59861D2-5D5C-4E5C-AC25-DC754FD18F6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9" i="1" l="1"/>
  <c r="E20" i="1"/>
  <c r="I56" i="1"/>
  <c r="I55" i="1" s="1"/>
  <c r="I54" i="1" s="1"/>
  <c r="I52" i="1" s="1"/>
  <c r="H55" i="1"/>
  <c r="H54" i="1" s="1"/>
  <c r="H52" i="1" s="1"/>
  <c r="G55" i="1"/>
  <c r="G54" i="1" s="1"/>
  <c r="G52" i="1" s="1"/>
  <c r="F52" i="1"/>
  <c r="D52" i="1"/>
  <c r="G30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I148" i="1"/>
  <c r="F139" i="1"/>
  <c r="H146" i="1"/>
  <c r="H145" i="1" s="1"/>
  <c r="H142" i="1" s="1"/>
  <c r="H141" i="1" s="1"/>
  <c r="G146" i="1"/>
  <c r="G145" i="1" s="1"/>
  <c r="G142" i="1" s="1"/>
  <c r="G141" i="1" s="1"/>
  <c r="I147" i="1"/>
  <c r="I150" i="1"/>
  <c r="F145" i="1"/>
  <c r="F142" i="1" s="1"/>
  <c r="F141" i="1" s="1"/>
  <c r="E145" i="1"/>
  <c r="E142" i="1" s="1"/>
  <c r="E141" i="1" s="1"/>
  <c r="D145" i="1"/>
  <c r="D142" i="1" s="1"/>
  <c r="D141" i="1" s="1"/>
  <c r="I146" i="1" l="1"/>
  <c r="I145" i="1" s="1"/>
  <c r="I142" i="1" s="1"/>
  <c r="I141" i="1" s="1"/>
  <c r="E87" i="1"/>
  <c r="I104" i="1"/>
  <c r="I103" i="1" s="1"/>
  <c r="I102" i="1" s="1"/>
  <c r="I100" i="1" s="1"/>
  <c r="H103" i="1"/>
  <c r="H102" i="1" s="1"/>
  <c r="H100" i="1" s="1"/>
  <c r="G103" i="1"/>
  <c r="G102" i="1" s="1"/>
  <c r="G100" i="1" s="1"/>
  <c r="F100" i="1"/>
  <c r="D100" i="1"/>
  <c r="H171" i="1"/>
  <c r="H168" i="1" s="1"/>
  <c r="H167" i="1" s="1"/>
  <c r="G171" i="1"/>
  <c r="G168" i="1" s="1"/>
  <c r="I172" i="1"/>
  <c r="I173" i="1"/>
  <c r="F166" i="1"/>
  <c r="F165" i="1"/>
  <c r="F164" i="1" s="1"/>
  <c r="E164" i="1"/>
  <c r="E162" i="1" s="1"/>
  <c r="E160" i="1"/>
  <c r="E157" i="1" s="1"/>
  <c r="I156" i="1"/>
  <c r="I155" i="1" s="1"/>
  <c r="I152" i="1" s="1"/>
  <c r="H155" i="1"/>
  <c r="H152" i="1" s="1"/>
  <c r="H151" i="1" s="1"/>
  <c r="E155" i="1"/>
  <c r="E152" i="1" s="1"/>
  <c r="F138" i="1"/>
  <c r="F140" i="1"/>
  <c r="E135" i="1"/>
  <c r="E134" i="1" s="1"/>
  <c r="E131" i="1" s="1"/>
  <c r="E117" i="1"/>
  <c r="E116" i="1" s="1"/>
  <c r="E113" i="1" s="1"/>
  <c r="I110" i="1"/>
  <c r="I109" i="1" s="1"/>
  <c r="I108" i="1" s="1"/>
  <c r="I106" i="1" s="1"/>
  <c r="H109" i="1"/>
  <c r="H108" i="1" s="1"/>
  <c r="H106" i="1" s="1"/>
  <c r="I98" i="1"/>
  <c r="I97" i="1" s="1"/>
  <c r="I96" i="1" s="1"/>
  <c r="I94" i="1" s="1"/>
  <c r="H97" i="1"/>
  <c r="H96" i="1" s="1"/>
  <c r="H94" i="1" s="1"/>
  <c r="I92" i="1"/>
  <c r="I91" i="1" s="1"/>
  <c r="I90" i="1" s="1"/>
  <c r="I88" i="1" s="1"/>
  <c r="H91" i="1"/>
  <c r="H90" i="1" s="1"/>
  <c r="H88" i="1" s="1"/>
  <c r="F86" i="1"/>
  <c r="F85" i="1" s="1"/>
  <c r="F84" i="1" s="1"/>
  <c r="F80" i="1" s="1"/>
  <c r="F79" i="1" s="1"/>
  <c r="E85" i="1"/>
  <c r="E84" i="1" s="1"/>
  <c r="E80" i="1" s="1"/>
  <c r="E79" i="1" s="1"/>
  <c r="I83" i="1"/>
  <c r="I82" i="1" s="1"/>
  <c r="I80" i="1" s="1"/>
  <c r="I79" i="1" s="1"/>
  <c r="H82" i="1"/>
  <c r="H80" i="1" s="1"/>
  <c r="H79" i="1" s="1"/>
  <c r="I78" i="1"/>
  <c r="I77" i="1" s="1"/>
  <c r="I73" i="1" s="1"/>
  <c r="I72" i="1" s="1"/>
  <c r="H77" i="1"/>
  <c r="H73" i="1" s="1"/>
  <c r="H72" i="1" s="1"/>
  <c r="H61" i="1"/>
  <c r="H58" i="1" s="1"/>
  <c r="H49" i="1"/>
  <c r="H48" i="1" s="1"/>
  <c r="H46" i="1" s="1"/>
  <c r="H30" i="1"/>
  <c r="H29" i="1" s="1"/>
  <c r="H27" i="1" s="1"/>
  <c r="H24" i="1"/>
  <c r="H23" i="1"/>
  <c r="H21" i="1" s="1"/>
  <c r="G24" i="1"/>
  <c r="H18" i="1"/>
  <c r="H15" i="1" s="1"/>
  <c r="H14" i="1" s="1"/>
  <c r="E12" i="1"/>
  <c r="E9" i="1" s="1"/>
  <c r="E8" i="1" s="1"/>
  <c r="E69" i="1"/>
  <c r="E68" i="1" s="1"/>
  <c r="E64" i="1" s="1"/>
  <c r="E63" i="1" s="1"/>
  <c r="D69" i="1"/>
  <c r="F70" i="1"/>
  <c r="F71" i="1"/>
  <c r="I62" i="1"/>
  <c r="I61" i="1" s="1"/>
  <c r="I58" i="1" s="1"/>
  <c r="I50" i="1"/>
  <c r="I49" i="1" s="1"/>
  <c r="I48" i="1" s="1"/>
  <c r="I46" i="1" s="1"/>
  <c r="I44" i="1"/>
  <c r="I43" i="1"/>
  <c r="I37" i="1"/>
  <c r="I36" i="1"/>
  <c r="I35" i="1"/>
  <c r="I34" i="1"/>
  <c r="I33" i="1"/>
  <c r="I32" i="1"/>
  <c r="I31" i="1"/>
  <c r="I19" i="1"/>
  <c r="I18" i="1" s="1"/>
  <c r="I15" i="1" s="1"/>
  <c r="I14" i="1" s="1"/>
  <c r="F13" i="1"/>
  <c r="F12" i="1" s="1"/>
  <c r="F9" i="1" s="1"/>
  <c r="F8" i="1" s="1"/>
  <c r="I162" i="1"/>
  <c r="I134" i="1"/>
  <c r="I131" i="1" s="1"/>
  <c r="I116" i="1"/>
  <c r="I113" i="1" s="1"/>
  <c r="I69" i="1"/>
  <c r="I68" i="1" s="1"/>
  <c r="I64" i="1" s="1"/>
  <c r="I63" i="1" s="1"/>
  <c r="I12" i="1"/>
  <c r="I9" i="1" s="1"/>
  <c r="I8" i="1" s="1"/>
  <c r="F171" i="1"/>
  <c r="F168" i="1" s="1"/>
  <c r="F167" i="1" s="1"/>
  <c r="F160" i="1"/>
  <c r="F157" i="1" s="1"/>
  <c r="F155" i="1"/>
  <c r="F152" i="1" s="1"/>
  <c r="F117" i="1"/>
  <c r="F116" i="1" s="1"/>
  <c r="F113" i="1" s="1"/>
  <c r="F106" i="1"/>
  <c r="F94" i="1"/>
  <c r="F88" i="1"/>
  <c r="F73" i="1"/>
  <c r="F72" i="1" s="1"/>
  <c r="F58" i="1"/>
  <c r="F46" i="1"/>
  <c r="F39" i="1"/>
  <c r="F27" i="1"/>
  <c r="F21" i="1"/>
  <c r="F18" i="1"/>
  <c r="F15" i="1" s="1"/>
  <c r="F14" i="1" s="1"/>
  <c r="H20" i="1" l="1"/>
  <c r="F20" i="1"/>
  <c r="I30" i="1"/>
  <c r="I29" i="1" s="1"/>
  <c r="I27" i="1" s="1"/>
  <c r="I42" i="1"/>
  <c r="I41" i="1" s="1"/>
  <c r="I39" i="1" s="1"/>
  <c r="F87" i="1"/>
  <c r="I151" i="1"/>
  <c r="F162" i="1"/>
  <c r="F151" i="1" s="1"/>
  <c r="E112" i="1"/>
  <c r="H87" i="1"/>
  <c r="I112" i="1"/>
  <c r="I87" i="1"/>
  <c r="I171" i="1"/>
  <c r="I168" i="1" s="1"/>
  <c r="I167" i="1" s="1"/>
  <c r="F135" i="1"/>
  <c r="F134" i="1" s="1"/>
  <c r="F131" i="1" s="1"/>
  <c r="F112" i="1" s="1"/>
  <c r="E151" i="1"/>
  <c r="I25" i="1"/>
  <c r="I24" i="1" s="1"/>
  <c r="I23" i="1" s="1"/>
  <c r="I21" i="1" s="1"/>
  <c r="F69" i="1"/>
  <c r="F68" i="1" s="1"/>
  <c r="F64" i="1" s="1"/>
  <c r="F63" i="1" s="1"/>
  <c r="I20" i="1" l="1"/>
  <c r="I174" i="1" s="1"/>
  <c r="E174" i="1"/>
  <c r="F174" i="1"/>
  <c r="H174" i="1"/>
  <c r="G69" i="1"/>
  <c r="G68" i="1" s="1"/>
  <c r="D68" i="1"/>
  <c r="G64" i="1" l="1"/>
  <c r="G63" i="1" s="1"/>
  <c r="D64" i="1"/>
  <c r="D63" i="1" s="1"/>
  <c r="D117" i="1"/>
  <c r="D85" i="1"/>
  <c r="D84" i="1" s="1"/>
  <c r="D80" i="1" s="1"/>
  <c r="G61" i="1" l="1"/>
  <c r="G58" i="1" s="1"/>
  <c r="D58" i="1"/>
  <c r="G116" i="1"/>
  <c r="G167" i="1" l="1"/>
  <c r="G162" i="1"/>
  <c r="G155" i="1"/>
  <c r="G152" i="1" s="1"/>
  <c r="G134" i="1"/>
  <c r="G131" i="1" s="1"/>
  <c r="G113" i="1"/>
  <c r="G109" i="1"/>
  <c r="G108" i="1" s="1"/>
  <c r="G106" i="1" s="1"/>
  <c r="G97" i="1"/>
  <c r="G96" i="1" s="1"/>
  <c r="G94" i="1" s="1"/>
  <c r="G91" i="1"/>
  <c r="G90" i="1" s="1"/>
  <c r="G88" i="1" s="1"/>
  <c r="G82" i="1"/>
  <c r="G80" i="1" s="1"/>
  <c r="G79" i="1" s="1"/>
  <c r="G77" i="1"/>
  <c r="G73" i="1" s="1"/>
  <c r="G72" i="1" s="1"/>
  <c r="G49" i="1"/>
  <c r="G48" i="1" s="1"/>
  <c r="G46" i="1" s="1"/>
  <c r="G42" i="1"/>
  <c r="G41" i="1" s="1"/>
  <c r="G39" i="1" s="1"/>
  <c r="G29" i="1"/>
  <c r="G27" i="1" s="1"/>
  <c r="G23" i="1"/>
  <c r="G21" i="1" s="1"/>
  <c r="G20" i="1" s="1"/>
  <c r="G18" i="1"/>
  <c r="G15" i="1" s="1"/>
  <c r="G14" i="1" s="1"/>
  <c r="G12" i="1"/>
  <c r="G9" i="1" s="1"/>
  <c r="G8" i="1" s="1"/>
  <c r="G87" i="1" l="1"/>
  <c r="G151" i="1"/>
  <c r="G112" i="1"/>
  <c r="G174" i="1" l="1"/>
  <c r="D155" i="1"/>
  <c r="D73" i="1" l="1"/>
  <c r="D72" i="1" s="1"/>
  <c r="D27" i="1"/>
  <c r="D135" i="1" l="1"/>
  <c r="D152" i="1" l="1"/>
  <c r="D171" i="1" l="1"/>
  <c r="D116" i="1" l="1"/>
  <c r="D113" i="1" s="1"/>
  <c r="D134" i="1"/>
  <c r="D131" i="1" s="1"/>
  <c r="D112" i="1" l="1"/>
  <c r="D168" i="1" l="1"/>
  <c r="D167" i="1" s="1"/>
  <c r="D164" i="1"/>
  <c r="D162" i="1" s="1"/>
  <c r="D160" i="1"/>
  <c r="D157" i="1" s="1"/>
  <c r="D106" i="1"/>
  <c r="D94" i="1"/>
  <c r="D88" i="1"/>
  <c r="D87" i="1" s="1"/>
  <c r="D79" i="1"/>
  <c r="D46" i="1"/>
  <c r="D39" i="1"/>
  <c r="D21" i="1"/>
  <c r="D20" i="1" s="1"/>
  <c r="D18" i="1"/>
  <c r="D15" i="1" s="1"/>
  <c r="D14" i="1" s="1"/>
  <c r="D12" i="1"/>
  <c r="D9" i="1" s="1"/>
  <c r="D8" i="1" s="1"/>
  <c r="D151" i="1" l="1"/>
  <c r="D174" i="1" l="1"/>
</calcChain>
</file>

<file path=xl/sharedStrings.xml><?xml version="1.0" encoding="utf-8"?>
<sst xmlns="http://schemas.openxmlformats.org/spreadsheetml/2006/main" count="177" uniqueCount="102">
  <si>
    <t>Dział</t>
  </si>
  <si>
    <t>Rozdział</t>
  </si>
  <si>
    <t>Nazwa</t>
  </si>
  <si>
    <t>Dotacje dla jednostek sektora finansów publicznych</t>
  </si>
  <si>
    <t>Dotacje dla jednostek spoza sektora finansów publicznych</t>
  </si>
  <si>
    <t>Oświata i wychowanie</t>
  </si>
  <si>
    <t>Licea ogólnokształcące</t>
  </si>
  <si>
    <r>
      <t>1.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dotacje przedmiotowe</t>
    </r>
  </si>
  <si>
    <r>
      <t>2.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dotacje podmiotowe, w tym:</t>
    </r>
  </si>
  <si>
    <t>dotacje podmiotowe dla niepublicznych jednostek systemu oświaty:</t>
  </si>
  <si>
    <r>
      <t>3.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dotacje celowe związane z realizacją zadań Powiatu</t>
    </r>
  </si>
  <si>
    <r>
      <t>2.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dotacje podmiotowe</t>
    </r>
  </si>
  <si>
    <t>Szkoły zawodowe specjalne</t>
  </si>
  <si>
    <t>dotacje celowe przekazane na zadania bieżące realizowane na podstawie porozumień (umów) między jednostkami samorządu terytorialnego z przeznaczeniem na utrzymanie wychowanków z Powiatu Jarosławskiego w placówkach opiekuńczo-wychowawczych na terenie:</t>
  </si>
  <si>
    <t>Powiatu Przemyskiego</t>
  </si>
  <si>
    <t>Rodziny zastępcze</t>
  </si>
  <si>
    <t>dotacje celowe przekazane na zadania bieżące realizowane na podstawie porozumień (umów) między jednostkami samorządu terytorialnego z przeznaczeniem na utrzymanie wychowanków z Powiatu Jarosławskiego przebywających w rodzinach zastępczych na terenie:</t>
  </si>
  <si>
    <t>Miasta Krosno</t>
  </si>
  <si>
    <t>Powiatu Rzeszowskiego</t>
  </si>
  <si>
    <t>Powiatu Lubaczowskiego</t>
  </si>
  <si>
    <t>Powiatu Krośnieńskiego</t>
  </si>
  <si>
    <t>Pozostałe zadania w zakresie polityki społecznej</t>
  </si>
  <si>
    <t>Rehabilitacja zawodowa i społeczna osób niepełnosprawnych</t>
  </si>
  <si>
    <t>Edukacyjna opieka wychowawcza</t>
  </si>
  <si>
    <t>Specjalne ośrodki wychowawcze</t>
  </si>
  <si>
    <t>Wczesne wspomaganie rozwoju dziecka</t>
  </si>
  <si>
    <t>dotacja podmiotowa dla niepublicznej jednostki systemu oświaty:</t>
  </si>
  <si>
    <t>Ośrodki rewalidacyjno-wychowawcze</t>
  </si>
  <si>
    <t>Ośrodek Rehabilitacyjno – Edukacyjno - Wychowawczy w Jarosławiu, Os. Witosa 18</t>
  </si>
  <si>
    <t>Kultura i ochrona dziedzictwa narodowego</t>
  </si>
  <si>
    <t>Biblioteki</t>
  </si>
  <si>
    <t> 92118</t>
  </si>
  <si>
    <t>Muzea</t>
  </si>
  <si>
    <t>dotacja podmiotowa dla samorządowej instytucji kultury: Muzeum - Kamienica Orsettich</t>
  </si>
  <si>
    <t>Razem:</t>
  </si>
  <si>
    <t>Szkoły podstawowe</t>
  </si>
  <si>
    <t>Niepubliczna Szkoła Przysposabiająca do Pracy w Jarosławiu, ul. Wilsona 6C</t>
  </si>
  <si>
    <t>Kultura fizyczna</t>
  </si>
  <si>
    <t>Zadania w zakresie kultury fizycznej</t>
  </si>
  <si>
    <t>Zestawienie planowanych kwot dotacji udzielanych z budżetu Powiatu</t>
  </si>
  <si>
    <t>Transport i łączność</t>
  </si>
  <si>
    <t>Drogi publiczne powiatowe</t>
  </si>
  <si>
    <t>dotacje celowe przekazane na zadania bieżące realizowane na podstawie porozumień (umów) między jednostkami samorządu terytorialnego z przeznaczeniem na zimowe i letnie utrzymanie dróg powiatowych na terenie Miasta Radymna</t>
  </si>
  <si>
    <t>Wymiar sprawiedliwości</t>
  </si>
  <si>
    <t>Nieodpłatna pomoc prawna</t>
  </si>
  <si>
    <t>dotacja celowa z przeznaczeniem na prowadzenie punktów nieodpłatnej pomocy prawnej dla podmiotów wyłonionych w drodze konkursu</t>
  </si>
  <si>
    <t>Rodzina</t>
  </si>
  <si>
    <t>Działalność placówek opiekuńczo-wychowawczych</t>
  </si>
  <si>
    <t>Powiatu Piaseczyńskiego</t>
  </si>
  <si>
    <t>LO Mistrzostwa Sportowego w Jarosławiu, ul. Pruchnicka 2</t>
  </si>
  <si>
    <t>Szkoły policealne</t>
  </si>
  <si>
    <t>Powiatu Legionowskiego</t>
  </si>
  <si>
    <t>Specjalny Ośrodek Wychowawczy Nr 1 Zgromadzenia Sióstr Służebniczek NMP NP w Jarosławiu, ul. Grunwaldzka 20</t>
  </si>
  <si>
    <t>Pozostałe zadania w zakresie kultury</t>
  </si>
  <si>
    <t>Powiatu Gorlickiego</t>
  </si>
  <si>
    <t>Rady Powiatu Jarosławskiego</t>
  </si>
  <si>
    <t>Pomoc społeczna</t>
  </si>
  <si>
    <t xml:space="preserve">Załącznik Nr 1 do Uchwały Nr </t>
  </si>
  <si>
    <t xml:space="preserve">z dnia </t>
  </si>
  <si>
    <t>dotacja podmiotowa dla Polskiego Stowarzyszenia  na Rzecz Osób z Niepełnosprawnością Intelektualną Koło w Jarosławiu z przeznaczeniem na dofinansowanie Warsztatów Terapii Zajęciowej</t>
  </si>
  <si>
    <t>dotacja celowa dla Gminy Miejskiej w Jarosławiu na zadania bieżące realizowane na podstawie porozumień (umów) między jednostkami samorządu terytorialnego z przeznaczeniem na dofinansowanie Miejskiej Biblioteki Publicznej w Jarosławiu</t>
  </si>
  <si>
    <t>Miasta Rzeszowa</t>
  </si>
  <si>
    <t>Policealna Szkoła Edukacji Innowacyjnej w Jarosławiu, ul. Rynek 15</t>
  </si>
  <si>
    <t>Policealna Szkoła Masażu Edukacji Innowacyjnej w Jarosławiu, ul. Rynek 15</t>
  </si>
  <si>
    <t>Policealna Szkoła Medyczna Edukacji Innowacyjnej w Jarosławiu, ul. Rynek 15</t>
  </si>
  <si>
    <t>Publiczne Katolickie LO im. Anny Jenke w Jarosławiu, Pl. Księdza Piotra Skargi 1</t>
  </si>
  <si>
    <t>Szkoła Podstawowa Mistrzostwa Sportowego im. Izabeli Marii Dzieduszyckiej w Jarosławiu, ul. Pruchnicka 2</t>
  </si>
  <si>
    <t>dotacja celowa z przeznaczeniem na prowadzenie mieszkania wspomaganego dla osób z niepełnosprawnością intelektualną dla podmiotu wyłonionego w drodze konkursu</t>
  </si>
  <si>
    <t>Powiatu Łańcuckiego</t>
  </si>
  <si>
    <t>Województwa Podkarpackiego - Regionalnego Ośrodka Polityki Społecznej</t>
  </si>
  <si>
    <t>Miasta Przemyśla</t>
  </si>
  <si>
    <t>Stowarzyszenie Elektryków Polskich (SEP) Oddział Rzeszowski - partner w realizacji przedsięwzięcia pn.: „Branżowe Centrum Umiejętności w dziedzinie elektroniki przy Zespole Szkół Technicznych i Ogólnokształcących w Jarosławiu”</t>
  </si>
  <si>
    <t>dotacje celowe z przeznaczeniem na finansowanie lub współfinansowanie organizacji zadań kulturalnych dla podmiotów wyłonionych w drodze konkursu lub w ramach trybu małych zleceń</t>
  </si>
  <si>
    <t>dotacje celowe z przeznaczeniem na organizację zadań w zakresie kultury fizycznej dla podmiotów wyłonionych w drodze konkursu lub w ramach trybu małych zleceń</t>
  </si>
  <si>
    <t>Policealna Szkoła w Jarosławiu, ul. Spytka 11 i ul. Armii Krajowej 21/15</t>
  </si>
  <si>
    <t>Medyczna Szkoła Policealna w Jarosławiu,  ul. Spytka 11 i ul. Armii Krajowej 21/15</t>
  </si>
  <si>
    <t>Niepubliczna Medyczna Szkoła Policealna w Jarosławiu,  ul. Spytka 11 i ul. Armii Krajowej 21/15</t>
  </si>
  <si>
    <t>Niepubliczna Szkoła Policealna w Jarosławiu,  ul. Spytka 11 i ul. Armii Krajowej 21/15</t>
  </si>
  <si>
    <t>Branżowe centra umiejętności</t>
  </si>
  <si>
    <t>Jednostki specjalistycznego poradnictwa, mieszkania treningowe i wspomagane oraz ośrodki interwencji kryzysowej</t>
  </si>
  <si>
    <t>dotacje celowe przekazane na zadania bieżące realizowane na podstawie porozumień (umów) między jednostkami samorządu terytorialnego z przeznaczeniem na funkcjonowanie WTZ na terenie:</t>
  </si>
  <si>
    <t>Niepubliczna Specjalistyczna Poradnia Wczesnego Wspomagania Rozwoju Dziecka w Jarosławiu, ul. 3-go Maja 39a</t>
  </si>
  <si>
    <t>Miasta Lublina</t>
  </si>
  <si>
    <t>Miasta Bydgoszcz</t>
  </si>
  <si>
    <t>Ochrona zdrowia</t>
  </si>
  <si>
    <t>Szpitale ogólne</t>
  </si>
  <si>
    <t>dotacje celowe z budżetu na finansowanie lub dofinansowanie kosztów realizacji inwestycji i zakupów inwestycyjnych innych jednostek sektora finansów publicznych, w tym:</t>
  </si>
  <si>
    <t>Rozwój i modernizacja infrastruktury w obszarze kardiologii w COM w Jarosławiu</t>
  </si>
  <si>
    <t>Zmiana</t>
  </si>
  <si>
    <t>Plan po zmianie</t>
  </si>
  <si>
    <t>Wdrożenie e-usług w COM w Jarosławiu</t>
  </si>
  <si>
    <t>Pecovska Nova Ves - partner w realizacji projektu pn.: „Szlak Przyjaźni - rowerem przez pogranicze”</t>
  </si>
  <si>
    <t>Pomoc materialna dla uczniów o charakterze motywacyjnym</t>
  </si>
  <si>
    <t>Gospodarka komunalna i ochrona środowiska</t>
  </si>
  <si>
    <t>Pozostała działalność</t>
  </si>
  <si>
    <t>dotacja celowa z przeznaczeniem na finansowanie lub dofinansowanie kosztów inwestycji w zakresie ochrony środowiska i gospodarki wodnej,  w tym:</t>
  </si>
  <si>
    <t>Parafia Rzymskokatolicka NMP Królowej Polski w Jarosławiu / urządzenie terenu zielonego wokół placu kościoła w m. Jarosław, ul. 3-go Maja 12, dz. 2455/4, 2421/3, obręb 5 /</t>
  </si>
  <si>
    <t>Parafia Rzymskokatolicka p.w. Bożego Ciała przy Kolegiacie w Jarosławiu / Zagospodarowanie Ogrodu Różańcowego przy Kolegiacie p.w. Bożego Ciała w Jarosławiu - V etap /</t>
  </si>
  <si>
    <t>Regionalna Placówka Opiekuńczo - Terapeutyczna w Jarosławiu</t>
  </si>
  <si>
    <t>Regionalna Placówka Opiekuńczo - Terapeutyczna im. Ks. M. Lisińskiego 7 / Urządzenie terenu zielonego wokół Regionalnej Placówki Opiekuńczo - Terapeutycznej im. Ks. M. Lisińskiego na działce o numerze 2434 obręb 5 w Jarosławiu przy ul. Ks. M. Lisińskiego 7/</t>
  </si>
  <si>
    <t>Zapewnienie uczniom prawa do bezpłatnego dostępu do podręczników, materiałów edukacyjnych lub materiałów ćwiczeniowych</t>
  </si>
  <si>
    <t>Parafia Rzymskokatolicka p.w. Matki Boskiej Szkaplerznej w Rozborzu Okrągłym / Nasadzenia krzewów przy parkingu kościoła w Rozborzu Okrągłym wzdłuż drogi powiatowej 1775R Droga przez wieś Rozbórz Okrągły - I etap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</si>
</sst>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7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2"/>
      <color rgb="FF000000"/>
      <name val="Times New Roman"/>
      <family val="1"/>
      <charset val="238"/>
    </font>
    <font>
      <i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  <fill>
      <patternFill patternType="solid">
        <fgColor theme="2" tint="-0.249977111117893"/>
        <bgColor indexed="64"/>
      </patternFill>
    </fill>
  </fills>
  <borders count="43"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25">
    <xf numFmtId="0" fontId="0" fillId="0" borderId="0" xfId="0"/>
    <xf numFmtId="0" fontId="1" fillId="0" borderId="4" xfId="0" applyFont="1" applyBorder="1" applyAlignment="1">
      <alignment vertical="center" wrapText="1"/>
    </xf>
    <xf numFmtId="3" fontId="1" fillId="0" borderId="11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vertical="center" wrapText="1"/>
    </xf>
    <xf numFmtId="0" fontId="4" fillId="0" borderId="11" xfId="0" applyFont="1" applyBorder="1" applyAlignment="1">
      <alignment horizontal="right" vertical="center" wrapText="1"/>
    </xf>
    <xf numFmtId="0" fontId="5" fillId="0" borderId="10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2" xfId="0" applyFont="1" applyBorder="1" applyAlignment="1">
      <alignment horizontal="right" vertical="center" wrapText="1"/>
    </xf>
    <xf numFmtId="3" fontId="1" fillId="0" borderId="12" xfId="0" applyNumberFormat="1" applyFont="1" applyBorder="1" applyAlignment="1">
      <alignment horizontal="right" vertical="center" wrapText="1"/>
    </xf>
    <xf numFmtId="3" fontId="4" fillId="0" borderId="12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0" fillId="0" borderId="12" xfId="0" applyBorder="1" applyAlignment="1">
      <alignment vertical="top" wrapText="1"/>
    </xf>
    <xf numFmtId="0" fontId="1" fillId="0" borderId="16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11" xfId="0" applyFont="1" applyBorder="1" applyAlignment="1">
      <alignment horizontal="right" vertical="top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right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right" vertical="center" wrapText="1"/>
    </xf>
    <xf numFmtId="3" fontId="1" fillId="3" borderId="7" xfId="0" applyNumberFormat="1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vertical="center" wrapText="1"/>
    </xf>
    <xf numFmtId="3" fontId="1" fillId="3" borderId="8" xfId="0" applyNumberFormat="1" applyFont="1" applyFill="1" applyBorder="1" applyAlignment="1">
      <alignment horizontal="right" vertical="center" wrapText="1"/>
    </xf>
    <xf numFmtId="0" fontId="1" fillId="3" borderId="17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2" fillId="3" borderId="13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right" vertical="center" wrapText="1"/>
    </xf>
    <xf numFmtId="0" fontId="1" fillId="3" borderId="14" xfId="0" applyFont="1" applyFill="1" applyBorder="1" applyAlignment="1">
      <alignment vertical="center" wrapText="1"/>
    </xf>
    <xf numFmtId="3" fontId="1" fillId="3" borderId="15" xfId="0" applyNumberFormat="1" applyFont="1" applyFill="1" applyBorder="1" applyAlignment="1">
      <alignment horizontal="right" vertical="center" wrapText="1"/>
    </xf>
    <xf numFmtId="0" fontId="1" fillId="3" borderId="13" xfId="0" applyFont="1" applyFill="1" applyBorder="1" applyAlignment="1">
      <alignment horizontal="justify" vertical="center" wrapText="1"/>
    </xf>
    <xf numFmtId="0" fontId="1" fillId="3" borderId="13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horizontal="right"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3" fontId="4" fillId="0" borderId="11" xfId="0" applyNumberFormat="1" applyFont="1" applyBorder="1" applyAlignment="1">
      <alignment horizontal="right" vertical="center" wrapText="1"/>
    </xf>
    <xf numFmtId="3" fontId="1" fillId="3" borderId="9" xfId="0" applyNumberFormat="1" applyFont="1" applyFill="1" applyBorder="1" applyAlignment="1">
      <alignment horizontal="right" vertical="center" wrapText="1"/>
    </xf>
    <xf numFmtId="0" fontId="2" fillId="0" borderId="16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0" borderId="11" xfId="0" applyFont="1" applyBorder="1" applyAlignment="1">
      <alignment horizontal="right" vertical="center" wrapText="1"/>
    </xf>
    <xf numFmtId="0" fontId="9" fillId="0" borderId="8" xfId="1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vertical="center" wrapText="1"/>
    </xf>
    <xf numFmtId="4" fontId="6" fillId="3" borderId="21" xfId="0" applyNumberFormat="1" applyFont="1" applyFill="1" applyBorder="1" applyAlignment="1">
      <alignment horizontal="right" vertical="center" wrapText="1"/>
    </xf>
    <xf numFmtId="0" fontId="6" fillId="3" borderId="5" xfId="0" applyFont="1" applyFill="1" applyBorder="1" applyAlignment="1">
      <alignment horizontal="right" vertical="center" wrapText="1"/>
    </xf>
    <xf numFmtId="0" fontId="6" fillId="3" borderId="6" xfId="0" applyFont="1" applyFill="1" applyBorder="1" applyAlignment="1">
      <alignment vertical="center" wrapText="1"/>
    </xf>
    <xf numFmtId="3" fontId="6" fillId="3" borderId="8" xfId="0" applyNumberFormat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3" fontId="6" fillId="2" borderId="25" xfId="0" applyNumberFormat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horizontal="right" vertical="center" wrapText="1"/>
    </xf>
    <xf numFmtId="0" fontId="6" fillId="3" borderId="14" xfId="0" applyFont="1" applyFill="1" applyBorder="1" applyAlignment="1">
      <alignment vertical="center" wrapText="1"/>
    </xf>
    <xf numFmtId="3" fontId="6" fillId="3" borderId="18" xfId="0" applyNumberFormat="1" applyFont="1" applyFill="1" applyBorder="1" applyAlignment="1">
      <alignment horizontal="right" vertical="center" wrapText="1"/>
    </xf>
    <xf numFmtId="0" fontId="1" fillId="3" borderId="27" xfId="0" applyFont="1" applyFill="1" applyBorder="1" applyAlignment="1">
      <alignment vertical="center" wrapText="1"/>
    </xf>
    <xf numFmtId="0" fontId="1" fillId="3" borderId="28" xfId="0" applyFont="1" applyFill="1" applyBorder="1" applyAlignment="1">
      <alignment horizontal="right" vertical="center" wrapText="1"/>
    </xf>
    <xf numFmtId="0" fontId="1" fillId="3" borderId="28" xfId="0" applyFont="1" applyFill="1" applyBorder="1" applyAlignment="1">
      <alignment vertical="center" wrapText="1"/>
    </xf>
    <xf numFmtId="3" fontId="1" fillId="3" borderId="26" xfId="0" applyNumberFormat="1" applyFont="1" applyFill="1" applyBorder="1" applyAlignment="1">
      <alignment horizontal="right" vertical="center" wrapText="1"/>
    </xf>
    <xf numFmtId="3" fontId="6" fillId="3" borderId="15" xfId="0" applyNumberFormat="1" applyFont="1" applyFill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3" fontId="6" fillId="3" borderId="7" xfId="0" applyNumberFormat="1" applyFont="1" applyFill="1" applyBorder="1" applyAlignment="1">
      <alignment horizontal="right" vertical="center" wrapText="1"/>
    </xf>
    <xf numFmtId="0" fontId="1" fillId="3" borderId="29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right" vertical="center" wrapText="1"/>
    </xf>
    <xf numFmtId="0" fontId="1" fillId="0" borderId="11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4" fontId="6" fillId="3" borderId="25" xfId="0" applyNumberFormat="1" applyFont="1" applyFill="1" applyBorder="1" applyAlignment="1">
      <alignment horizontal="right"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32" xfId="0" applyFont="1" applyFill="1" applyBorder="1" applyAlignment="1">
      <alignment vertical="center" wrapText="1"/>
    </xf>
    <xf numFmtId="0" fontId="6" fillId="3" borderId="33" xfId="0" applyFont="1" applyFill="1" applyBorder="1" applyAlignment="1">
      <alignment vertical="center" wrapText="1"/>
    </xf>
    <xf numFmtId="3" fontId="6" fillId="3" borderId="18" xfId="0" applyNumberFormat="1" applyFont="1" applyFill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3" fontId="6" fillId="2" borderId="7" xfId="0" applyNumberFormat="1" applyFont="1" applyFill="1" applyBorder="1" applyAlignment="1">
      <alignment horizontal="right" vertical="center" wrapText="1"/>
    </xf>
    <xf numFmtId="3" fontId="1" fillId="3" borderId="20" xfId="0" applyNumberFormat="1" applyFont="1" applyFill="1" applyBorder="1" applyAlignment="1">
      <alignment horizontal="right" vertical="center" wrapText="1"/>
    </xf>
    <xf numFmtId="3" fontId="1" fillId="0" borderId="11" xfId="0" applyNumberFormat="1" applyFont="1" applyBorder="1" applyAlignment="1">
      <alignment horizontal="right" vertical="top"/>
    </xf>
    <xf numFmtId="4" fontId="4" fillId="0" borderId="12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12" xfId="0" applyNumberFormat="1" applyFont="1" applyBorder="1" applyAlignment="1">
      <alignment horizontal="right" vertical="center" wrapText="1"/>
    </xf>
    <xf numFmtId="4" fontId="1" fillId="3" borderId="8" xfId="0" applyNumberFormat="1" applyFont="1" applyFill="1" applyBorder="1" applyAlignment="1">
      <alignment horizontal="right" vertical="center" wrapText="1"/>
    </xf>
    <xf numFmtId="3" fontId="4" fillId="0" borderId="12" xfId="0" applyNumberFormat="1" applyFont="1" applyBorder="1" applyAlignment="1">
      <alignment vertical="center" wrapText="1"/>
    </xf>
    <xf numFmtId="4" fontId="4" fillId="0" borderId="11" xfId="0" applyNumberFormat="1" applyFont="1" applyBorder="1" applyAlignment="1">
      <alignment horizontal="right" vertical="center" wrapText="1"/>
    </xf>
    <xf numFmtId="4" fontId="6" fillId="3" borderId="15" xfId="0" applyNumberFormat="1" applyFont="1" applyFill="1" applyBorder="1" applyAlignment="1">
      <alignment horizontal="right" vertical="center" wrapText="1"/>
    </xf>
    <xf numFmtId="3" fontId="1" fillId="3" borderId="18" xfId="0" applyNumberFormat="1" applyFont="1" applyFill="1" applyBorder="1" applyAlignment="1">
      <alignment horizontal="right" vertical="center" wrapText="1"/>
    </xf>
    <xf numFmtId="4" fontId="4" fillId="0" borderId="11" xfId="0" applyNumberFormat="1" applyFont="1" applyBorder="1" applyAlignment="1">
      <alignment vertical="center" wrapText="1"/>
    </xf>
    <xf numFmtId="4" fontId="6" fillId="3" borderId="18" xfId="0" applyNumberFormat="1" applyFont="1" applyFill="1" applyBorder="1" applyAlignment="1">
      <alignment vertical="center" wrapText="1"/>
    </xf>
    <xf numFmtId="4" fontId="1" fillId="3" borderId="18" xfId="0" applyNumberFormat="1" applyFont="1" applyFill="1" applyBorder="1" applyAlignment="1">
      <alignment horizontal="right" vertical="center" wrapText="1"/>
    </xf>
    <xf numFmtId="4" fontId="1" fillId="3" borderId="9" xfId="0" applyNumberFormat="1" applyFont="1" applyFill="1" applyBorder="1" applyAlignment="1">
      <alignment horizontal="right" vertical="center" wrapText="1"/>
    </xf>
    <xf numFmtId="3" fontId="6" fillId="2" borderId="37" xfId="0" applyNumberFormat="1" applyFont="1" applyFill="1" applyBorder="1" applyAlignment="1">
      <alignment horizontal="right" vertical="center" wrapText="1"/>
    </xf>
    <xf numFmtId="0" fontId="4" fillId="0" borderId="12" xfId="0" applyFont="1" applyBorder="1" applyAlignment="1">
      <alignment horizontal="right" vertical="center" wrapText="1"/>
    </xf>
    <xf numFmtId="0" fontId="1" fillId="3" borderId="7" xfId="0" applyFont="1" applyFill="1" applyBorder="1" applyAlignment="1">
      <alignment horizontal="right" vertical="center" wrapText="1"/>
    </xf>
    <xf numFmtId="0" fontId="2" fillId="0" borderId="12" xfId="0" applyFont="1" applyBorder="1" applyAlignment="1">
      <alignment vertical="center" wrapText="1"/>
    </xf>
    <xf numFmtId="3" fontId="1" fillId="3" borderId="38" xfId="0" applyNumberFormat="1" applyFont="1" applyFill="1" applyBorder="1" applyAlignment="1">
      <alignment horizontal="right" vertical="center" wrapText="1"/>
    </xf>
    <xf numFmtId="0" fontId="1" fillId="3" borderId="40" xfId="0" applyFont="1" applyFill="1" applyBorder="1" applyAlignment="1">
      <alignment horizontal="justify" vertical="center" wrapText="1"/>
    </xf>
    <xf numFmtId="0" fontId="1" fillId="3" borderId="41" xfId="0" applyFont="1" applyFill="1" applyBorder="1" applyAlignment="1">
      <alignment horizontal="right" vertical="center" wrapText="1"/>
    </xf>
    <xf numFmtId="0" fontId="1" fillId="3" borderId="41" xfId="0" applyFont="1" applyFill="1" applyBorder="1" applyAlignment="1">
      <alignment vertical="center" wrapText="1"/>
    </xf>
    <xf numFmtId="3" fontId="1" fillId="3" borderId="39" xfId="0" applyNumberFormat="1" applyFont="1" applyFill="1" applyBorder="1" applyAlignment="1">
      <alignment horizontal="right" vertical="center" wrapText="1"/>
    </xf>
    <xf numFmtId="3" fontId="1" fillId="3" borderId="42" xfId="0" applyNumberFormat="1" applyFont="1" applyFill="1" applyBorder="1" applyAlignment="1">
      <alignment horizontal="right" vertical="center" wrapText="1"/>
    </xf>
    <xf numFmtId="3" fontId="10" fillId="0" borderId="12" xfId="0" applyNumberFormat="1" applyFont="1" applyBorder="1" applyAlignment="1">
      <alignment horizontal="right" vertical="center" wrapText="1"/>
    </xf>
    <xf numFmtId="3" fontId="10" fillId="0" borderId="12" xfId="0" applyNumberFormat="1" applyFont="1" applyBorder="1" applyAlignment="1">
      <alignment vertical="center" wrapText="1"/>
    </xf>
    <xf numFmtId="4" fontId="1" fillId="3" borderId="7" xfId="0" applyNumberFormat="1" applyFont="1" applyFill="1" applyBorder="1" applyAlignment="1">
      <alignment horizontal="right" vertical="center" wrapText="1"/>
    </xf>
    <xf numFmtId="3" fontId="4" fillId="0" borderId="11" xfId="0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3" fontId="1" fillId="3" borderId="18" xfId="0" applyNumberFormat="1" applyFont="1" applyFill="1" applyBorder="1" applyAlignment="1">
      <alignment horizontal="right" vertical="center" wrapText="1"/>
    </xf>
    <xf numFmtId="3" fontId="1" fillId="3" borderId="9" xfId="0" applyNumberFormat="1" applyFont="1" applyFill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0" fontId="1" fillId="3" borderId="31" xfId="0" applyFont="1" applyFill="1" applyBorder="1" applyAlignment="1">
      <alignment vertical="center" wrapText="1"/>
    </xf>
    <xf numFmtId="0" fontId="1" fillId="3" borderId="35" xfId="0" applyFont="1" applyFill="1" applyBorder="1" applyAlignment="1">
      <alignment vertical="center" wrapText="1"/>
    </xf>
    <xf numFmtId="0" fontId="1" fillId="3" borderId="32" xfId="0" applyFont="1" applyFill="1" applyBorder="1" applyAlignment="1">
      <alignment horizontal="right" vertical="center" wrapText="1"/>
    </xf>
    <xf numFmtId="0" fontId="1" fillId="3" borderId="36" xfId="0" applyFont="1" applyFill="1" applyBorder="1" applyAlignment="1">
      <alignment horizontal="right" vertical="center" wrapText="1"/>
    </xf>
    <xf numFmtId="0" fontId="1" fillId="3" borderId="34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  <xf numFmtId="4" fontId="1" fillId="3" borderId="18" xfId="0" applyNumberFormat="1" applyFont="1" applyFill="1" applyBorder="1" applyAlignment="1">
      <alignment horizontal="right" vertical="center" wrapText="1"/>
    </xf>
    <xf numFmtId="4" fontId="1" fillId="3" borderId="9" xfId="0" applyNumberFormat="1" applyFont="1" applyFill="1" applyBorder="1" applyAlignment="1">
      <alignment horizontal="right" vertical="center" wrapText="1"/>
    </xf>
  </cellXfs>
  <cellStyles count="2">
    <cellStyle name="Excel Built-in Normal 1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4"/>
  <sheetViews>
    <sheetView tabSelected="1" view="pageLayout" zoomScaleNormal="100" workbookViewId="0">
      <selection activeCell="H140" sqref="H140"/>
    </sheetView>
  </sheetViews>
  <sheetFormatPr defaultRowHeight="15" x14ac:dyDescent="0.25"/>
  <cols>
    <col min="3" max="3" width="38" customWidth="1"/>
    <col min="4" max="5" width="14.140625" customWidth="1"/>
    <col min="6" max="6" width="13.140625" customWidth="1"/>
    <col min="7" max="7" width="14.140625" customWidth="1"/>
    <col min="8" max="8" width="12.140625" bestFit="1" customWidth="1"/>
    <col min="9" max="9" width="16.140625" customWidth="1"/>
  </cols>
  <sheetData>
    <row r="1" spans="1:9" ht="15" customHeight="1" x14ac:dyDescent="0.25">
      <c r="A1" s="114" t="s">
        <v>57</v>
      </c>
      <c r="B1" s="115"/>
      <c r="C1" s="115"/>
      <c r="D1" s="115"/>
      <c r="E1" s="115"/>
      <c r="F1" s="115"/>
      <c r="G1" s="115"/>
    </row>
    <row r="2" spans="1:9" ht="15" customHeight="1" x14ac:dyDescent="0.25">
      <c r="A2" s="115" t="s">
        <v>55</v>
      </c>
      <c r="B2" s="115"/>
      <c r="C2" s="115"/>
      <c r="D2" s="115"/>
      <c r="E2" s="115"/>
      <c r="F2" s="115"/>
      <c r="G2" s="115"/>
    </row>
    <row r="3" spans="1:9" ht="15" customHeight="1" x14ac:dyDescent="0.25">
      <c r="A3" s="115" t="s">
        <v>58</v>
      </c>
      <c r="B3" s="115"/>
      <c r="C3" s="115"/>
      <c r="D3" s="115"/>
      <c r="E3" s="115"/>
      <c r="F3" s="115"/>
      <c r="G3" s="115"/>
    </row>
    <row r="5" spans="1:9" x14ac:dyDescent="0.25">
      <c r="A5" s="122" t="s">
        <v>39</v>
      </c>
      <c r="B5" s="122"/>
      <c r="C5" s="122"/>
      <c r="D5" s="122"/>
      <c r="E5" s="122"/>
      <c r="F5" s="122"/>
      <c r="G5" s="122"/>
    </row>
    <row r="6" spans="1:9" ht="13.15" customHeight="1" thickBot="1" x14ac:dyDescent="0.3"/>
    <row r="7" spans="1:9" ht="79.5" thickBot="1" x14ac:dyDescent="0.3">
      <c r="A7" s="12" t="s">
        <v>0</v>
      </c>
      <c r="B7" s="13" t="s">
        <v>1</v>
      </c>
      <c r="C7" s="13" t="s">
        <v>2</v>
      </c>
      <c r="D7" s="48" t="s">
        <v>3</v>
      </c>
      <c r="E7" s="48" t="s">
        <v>88</v>
      </c>
      <c r="F7" s="48" t="s">
        <v>89</v>
      </c>
      <c r="G7" s="48" t="s">
        <v>4</v>
      </c>
      <c r="H7" s="48" t="s">
        <v>88</v>
      </c>
      <c r="I7" s="48" t="s">
        <v>89</v>
      </c>
    </row>
    <row r="8" spans="1:9" ht="16.5" thickBot="1" x14ac:dyDescent="0.3">
      <c r="A8" s="51">
        <v>600</v>
      </c>
      <c r="B8" s="52"/>
      <c r="C8" s="52" t="s">
        <v>40</v>
      </c>
      <c r="D8" s="53">
        <f t="shared" ref="D8:I8" si="0">D9</f>
        <v>80000</v>
      </c>
      <c r="E8" s="53">
        <f t="shared" si="0"/>
        <v>0</v>
      </c>
      <c r="F8" s="53">
        <f t="shared" si="0"/>
        <v>80000</v>
      </c>
      <c r="G8" s="53">
        <f t="shared" si="0"/>
        <v>0</v>
      </c>
      <c r="H8" s="53"/>
      <c r="I8" s="53">
        <f t="shared" si="0"/>
        <v>0</v>
      </c>
    </row>
    <row r="9" spans="1:9" ht="16.5" thickBot="1" x14ac:dyDescent="0.3">
      <c r="A9" s="29"/>
      <c r="B9" s="70">
        <v>60014</v>
      </c>
      <c r="C9" s="69" t="s">
        <v>41</v>
      </c>
      <c r="D9" s="44">
        <f t="shared" ref="D9:F9" si="1">D10+D11+D12</f>
        <v>80000</v>
      </c>
      <c r="E9" s="44">
        <f t="shared" ref="E9" si="2">E10+E11+E12</f>
        <v>0</v>
      </c>
      <c r="F9" s="44">
        <f t="shared" si="1"/>
        <v>80000</v>
      </c>
      <c r="G9" s="44">
        <f t="shared" ref="G9:I9" si="3">G10+G11+G12</f>
        <v>0</v>
      </c>
      <c r="H9" s="44"/>
      <c r="I9" s="44">
        <f t="shared" si="3"/>
        <v>0</v>
      </c>
    </row>
    <row r="10" spans="1:9" ht="15.75" x14ac:dyDescent="0.25">
      <c r="A10" s="40"/>
      <c r="B10" s="1"/>
      <c r="C10" s="6" t="s">
        <v>7</v>
      </c>
      <c r="D10" s="47">
        <v>0</v>
      </c>
      <c r="E10" s="47">
        <v>0</v>
      </c>
      <c r="F10" s="47">
        <v>0</v>
      </c>
      <c r="G10" s="47">
        <v>0</v>
      </c>
      <c r="H10" s="47"/>
      <c r="I10" s="47">
        <v>0</v>
      </c>
    </row>
    <row r="11" spans="1:9" ht="15.75" x14ac:dyDescent="0.25">
      <c r="A11" s="18"/>
      <c r="B11" s="19"/>
      <c r="C11" s="20" t="s">
        <v>11</v>
      </c>
      <c r="D11" s="21">
        <v>0</v>
      </c>
      <c r="E11" s="21">
        <v>0</v>
      </c>
      <c r="F11" s="21">
        <v>0</v>
      </c>
      <c r="G11" s="21">
        <v>0</v>
      </c>
      <c r="H11" s="21"/>
      <c r="I11" s="21">
        <v>0</v>
      </c>
    </row>
    <row r="12" spans="1:9" ht="31.5" x14ac:dyDescent="0.25">
      <c r="A12" s="40"/>
      <c r="B12" s="1"/>
      <c r="C12" s="6" t="s">
        <v>10</v>
      </c>
      <c r="D12" s="2">
        <f t="shared" ref="D12:I12" si="4">D13</f>
        <v>80000</v>
      </c>
      <c r="E12" s="2">
        <f t="shared" si="4"/>
        <v>0</v>
      </c>
      <c r="F12" s="2">
        <f t="shared" si="4"/>
        <v>80000</v>
      </c>
      <c r="G12" s="2">
        <f t="shared" si="4"/>
        <v>0</v>
      </c>
      <c r="H12" s="2"/>
      <c r="I12" s="2">
        <f t="shared" si="4"/>
        <v>0</v>
      </c>
    </row>
    <row r="13" spans="1:9" ht="111" thickBot="1" x14ac:dyDescent="0.3">
      <c r="A13" s="40"/>
      <c r="B13" s="41"/>
      <c r="C13" s="42" t="s">
        <v>42</v>
      </c>
      <c r="D13" s="49">
        <v>80000</v>
      </c>
      <c r="E13" s="49"/>
      <c r="F13" s="49">
        <f>SUM(D13:E13)</f>
        <v>80000</v>
      </c>
      <c r="G13" s="49"/>
      <c r="H13" s="49"/>
      <c r="I13" s="49"/>
    </row>
    <row r="14" spans="1:9" ht="16.5" thickBot="1" x14ac:dyDescent="0.3">
      <c r="A14" s="54">
        <v>755</v>
      </c>
      <c r="B14" s="55"/>
      <c r="C14" s="56" t="s">
        <v>43</v>
      </c>
      <c r="D14" s="57">
        <f t="shared" ref="D14:I14" si="5">D15</f>
        <v>0</v>
      </c>
      <c r="E14" s="94"/>
      <c r="F14" s="57">
        <f t="shared" si="5"/>
        <v>0</v>
      </c>
      <c r="G14" s="79">
        <f t="shared" si="5"/>
        <v>218074</v>
      </c>
      <c r="H14" s="79">
        <f t="shared" si="5"/>
        <v>0</v>
      </c>
      <c r="I14" s="79">
        <f t="shared" si="5"/>
        <v>218074</v>
      </c>
    </row>
    <row r="15" spans="1:9" ht="16.5" thickBot="1" x14ac:dyDescent="0.3">
      <c r="A15" s="22"/>
      <c r="B15" s="23">
        <v>75515</v>
      </c>
      <c r="C15" s="24" t="s">
        <v>44</v>
      </c>
      <c r="D15" s="25">
        <f t="shared" ref="D15:F15" si="6">D16+D17+D18</f>
        <v>0</v>
      </c>
      <c r="E15" s="25"/>
      <c r="F15" s="25">
        <f t="shared" si="6"/>
        <v>0</v>
      </c>
      <c r="G15" s="28">
        <f t="shared" ref="G15:I15" si="7">G16+G17+G18</f>
        <v>218074</v>
      </c>
      <c r="H15" s="28">
        <f t="shared" ref="H15" si="8">H16+H17+H18</f>
        <v>0</v>
      </c>
      <c r="I15" s="28">
        <f t="shared" si="7"/>
        <v>218074</v>
      </c>
    </row>
    <row r="16" spans="1:9" ht="15.75" x14ac:dyDescent="0.25">
      <c r="A16" s="40"/>
      <c r="B16" s="1"/>
      <c r="C16" s="6" t="s">
        <v>7</v>
      </c>
      <c r="D16" s="47">
        <v>0</v>
      </c>
      <c r="E16" s="67"/>
      <c r="F16" s="47">
        <v>0</v>
      </c>
      <c r="G16" s="8">
        <v>0</v>
      </c>
      <c r="H16" s="8">
        <v>0</v>
      </c>
      <c r="I16" s="8">
        <v>0</v>
      </c>
    </row>
    <row r="17" spans="1:9" ht="15.75" x14ac:dyDescent="0.25">
      <c r="A17" s="40"/>
      <c r="B17" s="1"/>
      <c r="C17" s="6" t="s">
        <v>11</v>
      </c>
      <c r="D17" s="47">
        <v>0</v>
      </c>
      <c r="E17" s="67"/>
      <c r="F17" s="47">
        <v>0</v>
      </c>
      <c r="G17" s="8">
        <v>0</v>
      </c>
      <c r="H17" s="8">
        <v>0</v>
      </c>
      <c r="I17" s="8">
        <v>0</v>
      </c>
    </row>
    <row r="18" spans="1:9" ht="31.5" x14ac:dyDescent="0.25">
      <c r="A18" s="40"/>
      <c r="B18" s="1"/>
      <c r="C18" s="6" t="s">
        <v>10</v>
      </c>
      <c r="D18" s="47">
        <f t="shared" ref="D18:I18" si="9">D19</f>
        <v>0</v>
      </c>
      <c r="E18" s="67"/>
      <c r="F18" s="47">
        <f t="shared" si="9"/>
        <v>0</v>
      </c>
      <c r="G18" s="8">
        <f t="shared" si="9"/>
        <v>218074</v>
      </c>
      <c r="H18" s="8">
        <f t="shared" si="9"/>
        <v>0</v>
      </c>
      <c r="I18" s="8">
        <f t="shared" si="9"/>
        <v>218074</v>
      </c>
    </row>
    <row r="19" spans="1:9" ht="63.75" thickBot="1" x14ac:dyDescent="0.3">
      <c r="A19" s="45"/>
      <c r="B19" s="41"/>
      <c r="C19" s="42" t="s">
        <v>45</v>
      </c>
      <c r="D19" s="4"/>
      <c r="E19" s="95"/>
      <c r="F19" s="4"/>
      <c r="G19" s="9">
        <v>218074</v>
      </c>
      <c r="H19" s="95"/>
      <c r="I19" s="9">
        <f>SUM(G19:H19)</f>
        <v>218074</v>
      </c>
    </row>
    <row r="20" spans="1:9" ht="16.5" thickBot="1" x14ac:dyDescent="0.3">
      <c r="A20" s="51">
        <v>801</v>
      </c>
      <c r="B20" s="52"/>
      <c r="C20" s="58" t="s">
        <v>5</v>
      </c>
      <c r="D20" s="73">
        <f t="shared" ref="D20:I20" si="10">D21+D27+D39+D46+D52+D58</f>
        <v>0</v>
      </c>
      <c r="E20" s="73">
        <f t="shared" si="10"/>
        <v>0</v>
      </c>
      <c r="F20" s="73">
        <f t="shared" si="10"/>
        <v>0</v>
      </c>
      <c r="G20" s="73">
        <f t="shared" si="10"/>
        <v>15629609.890000001</v>
      </c>
      <c r="H20" s="73">
        <f t="shared" si="10"/>
        <v>0</v>
      </c>
      <c r="I20" s="73">
        <f t="shared" si="10"/>
        <v>15629609.890000001</v>
      </c>
    </row>
    <row r="21" spans="1:9" ht="16.5" thickBot="1" x14ac:dyDescent="0.3">
      <c r="A21" s="22"/>
      <c r="B21" s="23">
        <v>80101</v>
      </c>
      <c r="C21" s="24" t="s">
        <v>35</v>
      </c>
      <c r="D21" s="25">
        <f>D22+D24+D26</f>
        <v>0</v>
      </c>
      <c r="E21" s="96"/>
      <c r="F21" s="25">
        <f>F22+F24+F26</f>
        <v>0</v>
      </c>
      <c r="G21" s="26">
        <f>G22+G23+G26</f>
        <v>4100000</v>
      </c>
      <c r="H21" s="26">
        <f>H22+H23+H26</f>
        <v>0</v>
      </c>
      <c r="I21" s="26">
        <f>I22+I23+I26</f>
        <v>4100000</v>
      </c>
    </row>
    <row r="22" spans="1:9" ht="15.75" x14ac:dyDescent="0.25">
      <c r="A22" s="40"/>
      <c r="B22" s="1"/>
      <c r="C22" s="6" t="s">
        <v>7</v>
      </c>
      <c r="D22" s="47">
        <v>0</v>
      </c>
      <c r="E22" s="67"/>
      <c r="F22" s="47">
        <v>0</v>
      </c>
      <c r="G22" s="8">
        <v>0</v>
      </c>
      <c r="H22" s="8">
        <v>0</v>
      </c>
      <c r="I22" s="8">
        <v>0</v>
      </c>
    </row>
    <row r="23" spans="1:9" ht="15.75" x14ac:dyDescent="0.25">
      <c r="A23" s="40"/>
      <c r="B23" s="1"/>
      <c r="C23" s="6" t="s">
        <v>11</v>
      </c>
      <c r="D23" s="47">
        <v>0</v>
      </c>
      <c r="E23" s="67"/>
      <c r="F23" s="47">
        <v>0</v>
      </c>
      <c r="G23" s="8">
        <f t="shared" ref="G23:I23" si="11">G24</f>
        <v>4100000</v>
      </c>
      <c r="H23" s="8">
        <f t="shared" si="11"/>
        <v>0</v>
      </c>
      <c r="I23" s="8">
        <f t="shared" si="11"/>
        <v>4100000</v>
      </c>
    </row>
    <row r="24" spans="1:9" ht="47.25" x14ac:dyDescent="0.25">
      <c r="A24" s="40"/>
      <c r="B24" s="1"/>
      <c r="C24" s="14" t="s">
        <v>9</v>
      </c>
      <c r="D24" s="47"/>
      <c r="E24" s="67"/>
      <c r="F24" s="47"/>
      <c r="G24" s="9">
        <f>SUM(G25:G25)</f>
        <v>4100000</v>
      </c>
      <c r="H24" s="9">
        <f>SUM(H25:H25)</f>
        <v>0</v>
      </c>
      <c r="I24" s="9">
        <f>SUM(I25:I25)</f>
        <v>4100000</v>
      </c>
    </row>
    <row r="25" spans="1:9" ht="63" x14ac:dyDescent="0.25">
      <c r="A25" s="40"/>
      <c r="B25" s="1"/>
      <c r="C25" s="14" t="s">
        <v>66</v>
      </c>
      <c r="D25" s="47"/>
      <c r="E25" s="67"/>
      <c r="F25" s="47"/>
      <c r="G25" s="9">
        <v>4100000</v>
      </c>
      <c r="H25" s="67"/>
      <c r="I25" s="9">
        <f>SUM(G25:H25)</f>
        <v>4100000</v>
      </c>
    </row>
    <row r="26" spans="1:9" ht="32.25" thickBot="1" x14ac:dyDescent="0.3">
      <c r="A26" s="40"/>
      <c r="B26" s="1"/>
      <c r="C26" s="6" t="s">
        <v>10</v>
      </c>
      <c r="D26" s="47">
        <v>0</v>
      </c>
      <c r="E26" s="67"/>
      <c r="F26" s="47">
        <v>0</v>
      </c>
      <c r="G26" s="8">
        <v>0</v>
      </c>
      <c r="H26" s="67"/>
      <c r="I26" s="8">
        <v>0</v>
      </c>
    </row>
    <row r="27" spans="1:9" ht="16.5" thickBot="1" x14ac:dyDescent="0.3">
      <c r="A27" s="27"/>
      <c r="B27" s="23">
        <v>80116</v>
      </c>
      <c r="C27" s="24" t="s">
        <v>50</v>
      </c>
      <c r="D27" s="28">
        <f t="shared" ref="D27:F27" si="12">D28+D29+D38</f>
        <v>0</v>
      </c>
      <c r="E27" s="26"/>
      <c r="F27" s="28">
        <f t="shared" si="12"/>
        <v>0</v>
      </c>
      <c r="G27" s="26">
        <f>G28+G29+G38</f>
        <v>5014394</v>
      </c>
      <c r="H27" s="26">
        <f>H28+H29+H38</f>
        <v>0</v>
      </c>
      <c r="I27" s="26">
        <f>I28+I29+I38</f>
        <v>5014394</v>
      </c>
    </row>
    <row r="28" spans="1:9" ht="15.75" x14ac:dyDescent="0.25">
      <c r="A28" s="45"/>
      <c r="B28" s="1"/>
      <c r="C28" s="6" t="s">
        <v>7</v>
      </c>
      <c r="D28" s="47">
        <v>0</v>
      </c>
      <c r="E28" s="67"/>
      <c r="F28" s="47">
        <v>0</v>
      </c>
      <c r="G28" s="67">
        <v>0</v>
      </c>
      <c r="H28" s="67">
        <v>0</v>
      </c>
      <c r="I28" s="67">
        <v>0</v>
      </c>
    </row>
    <row r="29" spans="1:9" ht="15.75" x14ac:dyDescent="0.25">
      <c r="A29" s="45"/>
      <c r="B29" s="1"/>
      <c r="C29" s="6" t="s">
        <v>11</v>
      </c>
      <c r="D29" s="47">
        <v>0</v>
      </c>
      <c r="E29" s="67"/>
      <c r="F29" s="47">
        <v>0</v>
      </c>
      <c r="G29" s="8">
        <f>G30</f>
        <v>5014394</v>
      </c>
      <c r="H29" s="8">
        <f>H30</f>
        <v>0</v>
      </c>
      <c r="I29" s="8">
        <f>I30</f>
        <v>5014394</v>
      </c>
    </row>
    <row r="30" spans="1:9" ht="47.25" x14ac:dyDescent="0.25">
      <c r="A30" s="45"/>
      <c r="B30" s="1"/>
      <c r="C30" s="14" t="s">
        <v>9</v>
      </c>
      <c r="D30" s="4"/>
      <c r="E30" s="95"/>
      <c r="F30" s="4"/>
      <c r="G30" s="9">
        <f xml:space="preserve"> SUM(G31:G37)</f>
        <v>5014394</v>
      </c>
      <c r="H30" s="9">
        <f xml:space="preserve"> SUM(H31:H37)</f>
        <v>0</v>
      </c>
      <c r="I30" s="9">
        <f xml:space="preserve"> SUM(I31:I37)</f>
        <v>5014394</v>
      </c>
    </row>
    <row r="31" spans="1:9" ht="31.5" x14ac:dyDescent="0.25">
      <c r="A31" s="45"/>
      <c r="B31" s="41"/>
      <c r="C31" s="14" t="s">
        <v>74</v>
      </c>
      <c r="D31" s="10"/>
      <c r="E31" s="97"/>
      <c r="F31" s="10"/>
      <c r="G31" s="9">
        <v>900000</v>
      </c>
      <c r="H31" s="97"/>
      <c r="I31" s="9">
        <f>SUM(G31:H31)</f>
        <v>900000</v>
      </c>
    </row>
    <row r="32" spans="1:9" ht="47.25" x14ac:dyDescent="0.25">
      <c r="A32" s="45"/>
      <c r="B32" s="41"/>
      <c r="C32" s="14" t="s">
        <v>75</v>
      </c>
      <c r="D32" s="10"/>
      <c r="E32" s="97"/>
      <c r="F32" s="10"/>
      <c r="G32" s="9">
        <v>1200000</v>
      </c>
      <c r="H32" s="105">
        <v>60000</v>
      </c>
      <c r="I32" s="9">
        <f>SUM(G32:H32)</f>
        <v>1260000</v>
      </c>
    </row>
    <row r="33" spans="1:9" ht="47.25" x14ac:dyDescent="0.25">
      <c r="A33" s="45"/>
      <c r="B33" s="41"/>
      <c r="C33" s="14" t="s">
        <v>62</v>
      </c>
      <c r="D33" s="10"/>
      <c r="E33" s="97"/>
      <c r="F33" s="10"/>
      <c r="G33" s="9">
        <v>564394</v>
      </c>
      <c r="H33" s="105"/>
      <c r="I33" s="9">
        <f>SUM(G33:H33)</f>
        <v>564394</v>
      </c>
    </row>
    <row r="34" spans="1:9" ht="47.25" x14ac:dyDescent="0.25">
      <c r="A34" s="45"/>
      <c r="B34" s="41"/>
      <c r="C34" s="14" t="s">
        <v>63</v>
      </c>
      <c r="D34" s="10"/>
      <c r="E34" s="97"/>
      <c r="F34" s="10"/>
      <c r="G34" s="9">
        <v>270000</v>
      </c>
      <c r="H34" s="97"/>
      <c r="I34" s="9">
        <f>SUM(G34:H34)</f>
        <v>270000</v>
      </c>
    </row>
    <row r="35" spans="1:9" ht="47.25" x14ac:dyDescent="0.25">
      <c r="A35" s="45"/>
      <c r="B35" s="41"/>
      <c r="C35" s="14" t="s">
        <v>64</v>
      </c>
      <c r="D35" s="10"/>
      <c r="E35" s="97"/>
      <c r="F35" s="10"/>
      <c r="G35" s="9">
        <v>1080000</v>
      </c>
      <c r="H35" s="105">
        <v>20000</v>
      </c>
      <c r="I35" s="9">
        <f t="shared" ref="I35:I37" si="13">SUM(G35:H35)</f>
        <v>1100000</v>
      </c>
    </row>
    <row r="36" spans="1:9" ht="47.25" x14ac:dyDescent="0.25">
      <c r="A36" s="45"/>
      <c r="B36" s="41"/>
      <c r="C36" s="14" t="s">
        <v>76</v>
      </c>
      <c r="D36" s="10"/>
      <c r="E36" s="97"/>
      <c r="F36" s="10"/>
      <c r="G36" s="9">
        <v>820000</v>
      </c>
      <c r="H36" s="105">
        <v>-80000</v>
      </c>
      <c r="I36" s="9">
        <f t="shared" si="13"/>
        <v>740000</v>
      </c>
    </row>
    <row r="37" spans="1:9" ht="47.25" x14ac:dyDescent="0.25">
      <c r="A37" s="45"/>
      <c r="B37" s="41"/>
      <c r="C37" s="14" t="s">
        <v>77</v>
      </c>
      <c r="D37" s="10"/>
      <c r="E37" s="97"/>
      <c r="F37" s="10"/>
      <c r="G37" s="104">
        <v>180000</v>
      </c>
      <c r="H37" s="105"/>
      <c r="I37" s="104">
        <f t="shared" si="13"/>
        <v>180000</v>
      </c>
    </row>
    <row r="38" spans="1:9" ht="32.25" thickBot="1" x14ac:dyDescent="0.3">
      <c r="A38" s="45"/>
      <c r="B38" s="41"/>
      <c r="C38" s="6" t="s">
        <v>10</v>
      </c>
      <c r="D38" s="2">
        <v>0</v>
      </c>
      <c r="E38" s="8"/>
      <c r="F38" s="2">
        <v>0</v>
      </c>
      <c r="G38" s="15">
        <v>0</v>
      </c>
      <c r="H38" s="8"/>
      <c r="I38" s="15">
        <v>0</v>
      </c>
    </row>
    <row r="39" spans="1:9" ht="16.5" thickBot="1" x14ac:dyDescent="0.3">
      <c r="A39" s="27"/>
      <c r="B39" s="23">
        <v>80120</v>
      </c>
      <c r="C39" s="24" t="s">
        <v>6</v>
      </c>
      <c r="D39" s="25">
        <f>D40+D41+D45</f>
        <v>0</v>
      </c>
      <c r="E39" s="96"/>
      <c r="F39" s="25">
        <f>F40+F41+F45</f>
        <v>0</v>
      </c>
      <c r="G39" s="26">
        <f>G40+G41+G45</f>
        <v>3300000</v>
      </c>
      <c r="H39" s="96"/>
      <c r="I39" s="26">
        <f>I40+I41+I45</f>
        <v>3300000</v>
      </c>
    </row>
    <row r="40" spans="1:9" ht="15.75" x14ac:dyDescent="0.25">
      <c r="A40" s="40"/>
      <c r="B40" s="1"/>
      <c r="C40" s="6" t="s">
        <v>7</v>
      </c>
      <c r="D40" s="47">
        <v>0</v>
      </c>
      <c r="E40" s="67"/>
      <c r="F40" s="47">
        <v>0</v>
      </c>
      <c r="G40" s="8">
        <v>0</v>
      </c>
      <c r="H40" s="67"/>
      <c r="I40" s="8">
        <v>0</v>
      </c>
    </row>
    <row r="41" spans="1:9" ht="15.75" x14ac:dyDescent="0.25">
      <c r="A41" s="40"/>
      <c r="B41" s="1"/>
      <c r="C41" s="6" t="s">
        <v>8</v>
      </c>
      <c r="D41" s="47">
        <v>0</v>
      </c>
      <c r="E41" s="67"/>
      <c r="F41" s="47">
        <v>0</v>
      </c>
      <c r="G41" s="8">
        <f>G42</f>
        <v>3300000</v>
      </c>
      <c r="H41" s="67"/>
      <c r="I41" s="8">
        <f>I42</f>
        <v>3300000</v>
      </c>
    </row>
    <row r="42" spans="1:9" ht="47.25" x14ac:dyDescent="0.25">
      <c r="A42" s="40"/>
      <c r="B42" s="1"/>
      <c r="C42" s="14" t="s">
        <v>9</v>
      </c>
      <c r="D42" s="4"/>
      <c r="E42" s="95"/>
      <c r="F42" s="4"/>
      <c r="G42" s="9">
        <f>SUM(G43:G44)</f>
        <v>3300000</v>
      </c>
      <c r="H42" s="95"/>
      <c r="I42" s="9">
        <f>SUM(I43:I44)</f>
        <v>3300000</v>
      </c>
    </row>
    <row r="43" spans="1:9" ht="31.5" x14ac:dyDescent="0.25">
      <c r="A43" s="40"/>
      <c r="B43" s="1"/>
      <c r="C43" s="14" t="s">
        <v>49</v>
      </c>
      <c r="D43" s="47"/>
      <c r="E43" s="67"/>
      <c r="F43" s="47"/>
      <c r="G43" s="9">
        <v>1800000</v>
      </c>
      <c r="H43" s="67"/>
      <c r="I43" s="9">
        <f t="shared" ref="I43:I44" si="14">SUM(G43:H43)</f>
        <v>1800000</v>
      </c>
    </row>
    <row r="44" spans="1:9" ht="47.25" x14ac:dyDescent="0.25">
      <c r="A44" s="40"/>
      <c r="B44" s="1"/>
      <c r="C44" s="14" t="s">
        <v>65</v>
      </c>
      <c r="D44" s="47"/>
      <c r="E44" s="67"/>
      <c r="F44" s="47"/>
      <c r="G44" s="9">
        <v>1500000</v>
      </c>
      <c r="H44" s="67"/>
      <c r="I44" s="9">
        <f t="shared" si="14"/>
        <v>1500000</v>
      </c>
    </row>
    <row r="45" spans="1:9" ht="32.25" thickBot="1" x14ac:dyDescent="0.3">
      <c r="A45" s="40"/>
      <c r="B45" s="1"/>
      <c r="C45" s="6" t="s">
        <v>10</v>
      </c>
      <c r="D45" s="47">
        <v>0</v>
      </c>
      <c r="E45" s="67"/>
      <c r="F45" s="47">
        <v>0</v>
      </c>
      <c r="G45" s="8">
        <v>0</v>
      </c>
      <c r="H45" s="67"/>
      <c r="I45" s="8">
        <v>0</v>
      </c>
    </row>
    <row r="46" spans="1:9" ht="16.5" thickBot="1" x14ac:dyDescent="0.3">
      <c r="A46" s="22"/>
      <c r="B46" s="23">
        <v>80134</v>
      </c>
      <c r="C46" s="24" t="s">
        <v>12</v>
      </c>
      <c r="D46" s="25">
        <f>D47+D49+D51</f>
        <v>0</v>
      </c>
      <c r="E46" s="96"/>
      <c r="F46" s="25">
        <f>F47+F49+F51</f>
        <v>0</v>
      </c>
      <c r="G46" s="26">
        <f>G47+G48+G51</f>
        <v>3000000</v>
      </c>
      <c r="H46" s="26">
        <f>H47+H48+H51</f>
        <v>0</v>
      </c>
      <c r="I46" s="26">
        <f>I47+I48+I51</f>
        <v>3000000</v>
      </c>
    </row>
    <row r="47" spans="1:9" ht="15.75" x14ac:dyDescent="0.25">
      <c r="A47" s="40"/>
      <c r="B47" s="1"/>
      <c r="C47" s="6" t="s">
        <v>7</v>
      </c>
      <c r="D47" s="47">
        <v>0</v>
      </c>
      <c r="E47" s="67"/>
      <c r="F47" s="47">
        <v>0</v>
      </c>
      <c r="G47" s="8">
        <v>0</v>
      </c>
      <c r="H47" s="8">
        <v>0</v>
      </c>
      <c r="I47" s="8">
        <v>0</v>
      </c>
    </row>
    <row r="48" spans="1:9" ht="15.75" x14ac:dyDescent="0.25">
      <c r="A48" s="40"/>
      <c r="B48" s="1"/>
      <c r="C48" s="6" t="s">
        <v>11</v>
      </c>
      <c r="D48" s="47">
        <v>0</v>
      </c>
      <c r="E48" s="67"/>
      <c r="F48" s="47">
        <v>0</v>
      </c>
      <c r="G48" s="8">
        <f t="shared" ref="G48:I49" si="15">G49</f>
        <v>3000000</v>
      </c>
      <c r="H48" s="8">
        <f t="shared" si="15"/>
        <v>0</v>
      </c>
      <c r="I48" s="8">
        <f t="shared" si="15"/>
        <v>3000000</v>
      </c>
    </row>
    <row r="49" spans="1:9" ht="47.25" x14ac:dyDescent="0.25">
      <c r="A49" s="40"/>
      <c r="B49" s="1"/>
      <c r="C49" s="14" t="s">
        <v>9</v>
      </c>
      <c r="D49" s="47">
        <v>0</v>
      </c>
      <c r="E49" s="67"/>
      <c r="F49" s="47">
        <v>0</v>
      </c>
      <c r="G49" s="9">
        <f t="shared" si="15"/>
        <v>3000000</v>
      </c>
      <c r="H49" s="9">
        <f t="shared" si="15"/>
        <v>0</v>
      </c>
      <c r="I49" s="9">
        <f t="shared" si="15"/>
        <v>3000000</v>
      </c>
    </row>
    <row r="50" spans="1:9" ht="31.5" x14ac:dyDescent="0.25">
      <c r="A50" s="40"/>
      <c r="B50" s="1"/>
      <c r="C50" s="14" t="s">
        <v>36</v>
      </c>
      <c r="D50" s="47"/>
      <c r="E50" s="67"/>
      <c r="F50" s="47"/>
      <c r="G50" s="9">
        <v>3000000</v>
      </c>
      <c r="H50" s="67"/>
      <c r="I50" s="9">
        <f>SUM(G50:H50)</f>
        <v>3000000</v>
      </c>
    </row>
    <row r="51" spans="1:9" ht="32.25" thickBot="1" x14ac:dyDescent="0.3">
      <c r="A51" s="40"/>
      <c r="B51" s="1"/>
      <c r="C51" s="6" t="s">
        <v>10</v>
      </c>
      <c r="D51" s="47">
        <v>0</v>
      </c>
      <c r="E51" s="67"/>
      <c r="F51" s="47">
        <v>0</v>
      </c>
      <c r="G51" s="67">
        <v>0</v>
      </c>
      <c r="H51" s="67"/>
      <c r="I51" s="67">
        <v>0</v>
      </c>
    </row>
    <row r="52" spans="1:9" ht="63.75" thickBot="1" x14ac:dyDescent="0.3">
      <c r="A52" s="22"/>
      <c r="B52" s="23">
        <v>80153</v>
      </c>
      <c r="C52" s="24" t="s">
        <v>100</v>
      </c>
      <c r="D52" s="25">
        <f>D53+D55+D57</f>
        <v>0</v>
      </c>
      <c r="E52" s="96"/>
      <c r="F52" s="25">
        <f>F53+F55+F57</f>
        <v>0</v>
      </c>
      <c r="G52" s="106">
        <f>G53+G54+G57</f>
        <v>24265.13</v>
      </c>
      <c r="H52" s="106">
        <f>H53+H54+H57</f>
        <v>0</v>
      </c>
      <c r="I52" s="106">
        <f>I53+I54+I57</f>
        <v>24265.13</v>
      </c>
    </row>
    <row r="53" spans="1:9" ht="15.75" x14ac:dyDescent="0.25">
      <c r="A53" s="40"/>
      <c r="B53" s="1"/>
      <c r="C53" s="6" t="s">
        <v>7</v>
      </c>
      <c r="D53" s="47">
        <v>0</v>
      </c>
      <c r="E53" s="67"/>
      <c r="F53" s="47">
        <v>0</v>
      </c>
      <c r="G53" s="8">
        <v>0</v>
      </c>
      <c r="H53" s="8">
        <v>0</v>
      </c>
      <c r="I53" s="8">
        <v>0</v>
      </c>
    </row>
    <row r="54" spans="1:9" ht="15.75" x14ac:dyDescent="0.25">
      <c r="A54" s="40"/>
      <c r="B54" s="1"/>
      <c r="C54" s="6" t="s">
        <v>11</v>
      </c>
      <c r="D54" s="47">
        <v>0</v>
      </c>
      <c r="E54" s="67"/>
      <c r="F54" s="47">
        <v>0</v>
      </c>
      <c r="G54" s="84">
        <f t="shared" ref="G54:I55" si="16">G55</f>
        <v>24265.13</v>
      </c>
      <c r="H54" s="84">
        <f t="shared" si="16"/>
        <v>0</v>
      </c>
      <c r="I54" s="84">
        <f t="shared" si="16"/>
        <v>24265.13</v>
      </c>
    </row>
    <row r="55" spans="1:9" ht="47.25" x14ac:dyDescent="0.25">
      <c r="A55" s="40"/>
      <c r="B55" s="1"/>
      <c r="C55" s="14" t="s">
        <v>9</v>
      </c>
      <c r="D55" s="47">
        <v>0</v>
      </c>
      <c r="E55" s="67"/>
      <c r="F55" s="47">
        <v>0</v>
      </c>
      <c r="G55" s="82">
        <f t="shared" si="16"/>
        <v>24265.13</v>
      </c>
      <c r="H55" s="82">
        <f t="shared" si="16"/>
        <v>0</v>
      </c>
      <c r="I55" s="82">
        <f t="shared" si="16"/>
        <v>24265.13</v>
      </c>
    </row>
    <row r="56" spans="1:9" ht="63" x14ac:dyDescent="0.25">
      <c r="A56" s="40"/>
      <c r="B56" s="1"/>
      <c r="C56" s="14" t="s">
        <v>66</v>
      </c>
      <c r="D56" s="47"/>
      <c r="E56" s="67"/>
      <c r="F56" s="47"/>
      <c r="G56" s="82">
        <v>24265.13</v>
      </c>
      <c r="H56" s="84"/>
      <c r="I56" s="82">
        <f>SUM(G56:H56)</f>
        <v>24265.13</v>
      </c>
    </row>
    <row r="57" spans="1:9" ht="32.25" thickBot="1" x14ac:dyDescent="0.3">
      <c r="A57" s="40"/>
      <c r="B57" s="1"/>
      <c r="C57" s="6" t="s">
        <v>10</v>
      </c>
      <c r="D57" s="47">
        <v>0</v>
      </c>
      <c r="E57" s="67"/>
      <c r="F57" s="47">
        <v>0</v>
      </c>
      <c r="G57" s="67">
        <v>0</v>
      </c>
      <c r="H57" s="67"/>
      <c r="I57" s="67">
        <v>0</v>
      </c>
    </row>
    <row r="58" spans="1:9" ht="16.5" thickBot="1" x14ac:dyDescent="0.3">
      <c r="A58" s="22"/>
      <c r="B58" s="23">
        <v>80154</v>
      </c>
      <c r="C58" s="24" t="s">
        <v>78</v>
      </c>
      <c r="D58" s="25">
        <f t="shared" ref="D58:F58" si="17">SUM(D59:D61)</f>
        <v>0</v>
      </c>
      <c r="E58" s="25"/>
      <c r="F58" s="25">
        <f t="shared" si="17"/>
        <v>0</v>
      </c>
      <c r="G58" s="85">
        <f>SUM(G59:G61)</f>
        <v>190950.76</v>
      </c>
      <c r="H58" s="85">
        <f>SUM(H59:H61)</f>
        <v>0</v>
      </c>
      <c r="I58" s="85">
        <f>SUM(I59:I61)</f>
        <v>190950.76</v>
      </c>
    </row>
    <row r="59" spans="1:9" ht="15.75" x14ac:dyDescent="0.25">
      <c r="A59" s="40"/>
      <c r="B59" s="1"/>
      <c r="C59" s="6" t="s">
        <v>7</v>
      </c>
      <c r="D59" s="47">
        <v>0</v>
      </c>
      <c r="E59" s="67"/>
      <c r="F59" s="47">
        <v>0</v>
      </c>
      <c r="G59" s="8">
        <v>0</v>
      </c>
      <c r="H59" s="8">
        <v>0</v>
      </c>
      <c r="I59" s="8">
        <v>0</v>
      </c>
    </row>
    <row r="60" spans="1:9" ht="15.75" x14ac:dyDescent="0.25">
      <c r="A60" s="40"/>
      <c r="B60" s="1"/>
      <c r="C60" s="6" t="s">
        <v>11</v>
      </c>
      <c r="D60" s="47">
        <v>0</v>
      </c>
      <c r="E60" s="67"/>
      <c r="F60" s="47">
        <v>0</v>
      </c>
      <c r="G60" s="84">
        <v>0</v>
      </c>
      <c r="H60" s="84">
        <v>0</v>
      </c>
      <c r="I60" s="84">
        <v>0</v>
      </c>
    </row>
    <row r="61" spans="1:9" ht="31.5" x14ac:dyDescent="0.25">
      <c r="A61" s="40"/>
      <c r="B61" s="1"/>
      <c r="C61" s="6" t="s">
        <v>10</v>
      </c>
      <c r="D61" s="2">
        <v>0</v>
      </c>
      <c r="E61" s="8"/>
      <c r="F61" s="2">
        <v>0</v>
      </c>
      <c r="G61" s="84">
        <f>G62</f>
        <v>190950.76</v>
      </c>
      <c r="H61" s="84">
        <f>H62</f>
        <v>0</v>
      </c>
      <c r="I61" s="84">
        <f>I62</f>
        <v>190950.76</v>
      </c>
    </row>
    <row r="62" spans="1:9" ht="111" thickBot="1" x14ac:dyDescent="0.3">
      <c r="A62" s="40"/>
      <c r="B62" s="1"/>
      <c r="C62" s="14" t="s">
        <v>71</v>
      </c>
      <c r="D62" s="43"/>
      <c r="E62" s="9"/>
      <c r="F62" s="43"/>
      <c r="G62" s="82">
        <v>190950.76</v>
      </c>
      <c r="H62" s="82"/>
      <c r="I62" s="82">
        <f>SUM(G62:H62)</f>
        <v>190950.76</v>
      </c>
    </row>
    <row r="63" spans="1:9" ht="16.5" thickBot="1" x14ac:dyDescent="0.3">
      <c r="A63" s="74">
        <v>851</v>
      </c>
      <c r="B63" s="75"/>
      <c r="C63" s="76" t="s">
        <v>84</v>
      </c>
      <c r="D63" s="91">
        <f>D64</f>
        <v>1947534.1400000001</v>
      </c>
      <c r="E63" s="91">
        <f>E64</f>
        <v>0</v>
      </c>
      <c r="F63" s="91">
        <f>F64</f>
        <v>1947534.1400000001</v>
      </c>
      <c r="G63" s="77">
        <f t="shared" ref="G63:I63" si="18">G64</f>
        <v>0</v>
      </c>
      <c r="H63" s="91"/>
      <c r="I63" s="77">
        <f t="shared" si="18"/>
        <v>0</v>
      </c>
    </row>
    <row r="64" spans="1:9" ht="15.75" x14ac:dyDescent="0.25">
      <c r="A64" s="116"/>
      <c r="B64" s="118">
        <v>85111</v>
      </c>
      <c r="C64" s="120" t="s">
        <v>85</v>
      </c>
      <c r="D64" s="123">
        <f t="shared" ref="D64:G64" si="19">D66+D67+D68</f>
        <v>1947534.1400000001</v>
      </c>
      <c r="E64" s="123">
        <f t="shared" ref="E64" si="20">E66+E67+E68</f>
        <v>0</v>
      </c>
      <c r="F64" s="123">
        <f t="shared" ref="F64" si="21">F66+F67+F68</f>
        <v>1947534.1400000001</v>
      </c>
      <c r="G64" s="111">
        <f t="shared" si="19"/>
        <v>0</v>
      </c>
      <c r="H64" s="92"/>
      <c r="I64" s="111">
        <f t="shared" ref="I64" si="22">I66+I67+I68</f>
        <v>0</v>
      </c>
    </row>
    <row r="65" spans="1:9" ht="16.5" thickBot="1" x14ac:dyDescent="0.3">
      <c r="A65" s="117"/>
      <c r="B65" s="119"/>
      <c r="C65" s="121"/>
      <c r="D65" s="124"/>
      <c r="E65" s="124"/>
      <c r="F65" s="124"/>
      <c r="G65" s="112"/>
      <c r="H65" s="93"/>
      <c r="I65" s="112"/>
    </row>
    <row r="66" spans="1:9" ht="15.75" x14ac:dyDescent="0.25">
      <c r="A66" s="40"/>
      <c r="B66" s="1"/>
      <c r="C66" s="6" t="s">
        <v>7</v>
      </c>
      <c r="D66" s="47">
        <v>0</v>
      </c>
      <c r="E66" s="67"/>
      <c r="F66" s="47">
        <v>0</v>
      </c>
      <c r="G66" s="8">
        <v>0</v>
      </c>
      <c r="H66" s="67"/>
      <c r="I66" s="8">
        <v>0</v>
      </c>
    </row>
    <row r="67" spans="1:9" ht="15.75" x14ac:dyDescent="0.25">
      <c r="A67" s="40"/>
      <c r="B67" s="1"/>
      <c r="C67" s="6" t="s">
        <v>11</v>
      </c>
      <c r="D67" s="47">
        <v>0</v>
      </c>
      <c r="E67" s="67"/>
      <c r="F67" s="47">
        <v>0</v>
      </c>
      <c r="G67" s="67">
        <v>0</v>
      </c>
      <c r="H67" s="67"/>
      <c r="I67" s="67">
        <v>0</v>
      </c>
    </row>
    <row r="68" spans="1:9" ht="31.5" x14ac:dyDescent="0.25">
      <c r="A68" s="40"/>
      <c r="B68" s="1"/>
      <c r="C68" s="6" t="s">
        <v>10</v>
      </c>
      <c r="D68" s="83">
        <f>D69</f>
        <v>1947534.1400000001</v>
      </c>
      <c r="E68" s="83">
        <f>E69</f>
        <v>0</v>
      </c>
      <c r="F68" s="83">
        <f>F69</f>
        <v>1947534.1400000001</v>
      </c>
      <c r="G68" s="8">
        <f>G69</f>
        <v>0</v>
      </c>
      <c r="H68" s="84"/>
      <c r="I68" s="8">
        <f>I69</f>
        <v>0</v>
      </c>
    </row>
    <row r="69" spans="1:9" ht="94.5" x14ac:dyDescent="0.25">
      <c r="A69" s="40"/>
      <c r="B69" s="1"/>
      <c r="C69" s="14" t="s">
        <v>86</v>
      </c>
      <c r="D69" s="87">
        <f>SUM(D70:D71)</f>
        <v>1947534.1400000001</v>
      </c>
      <c r="E69" s="87">
        <f>SUM(E70:E71)</f>
        <v>0</v>
      </c>
      <c r="F69" s="87">
        <f>SUM(F70:F71)</f>
        <v>1947534.1400000001</v>
      </c>
      <c r="G69" s="9">
        <f>G71</f>
        <v>0</v>
      </c>
      <c r="H69" s="82"/>
      <c r="I69" s="9">
        <f>I71</f>
        <v>0</v>
      </c>
    </row>
    <row r="70" spans="1:9" ht="47.25" x14ac:dyDescent="0.25">
      <c r="A70" s="40"/>
      <c r="B70" s="41"/>
      <c r="C70" s="42" t="s">
        <v>87</v>
      </c>
      <c r="D70" s="90">
        <v>147998.14000000001</v>
      </c>
      <c r="E70" s="90"/>
      <c r="F70" s="90">
        <f>SUM(D70:E70)</f>
        <v>147998.14000000001</v>
      </c>
      <c r="G70" s="49">
        <v>0</v>
      </c>
      <c r="H70" s="90"/>
      <c r="I70" s="49">
        <v>0</v>
      </c>
    </row>
    <row r="71" spans="1:9" ht="32.25" thickBot="1" x14ac:dyDescent="0.3">
      <c r="A71" s="40"/>
      <c r="B71" s="41"/>
      <c r="C71" s="42" t="s">
        <v>90</v>
      </c>
      <c r="D71" s="90">
        <v>1799536</v>
      </c>
      <c r="E71" s="90"/>
      <c r="F71" s="90">
        <f>SUM(D71:E71)</f>
        <v>1799536</v>
      </c>
      <c r="G71" s="49">
        <v>0</v>
      </c>
      <c r="H71" s="90"/>
      <c r="I71" s="49">
        <v>0</v>
      </c>
    </row>
    <row r="72" spans="1:9" ht="16.5" thickBot="1" x14ac:dyDescent="0.3">
      <c r="A72" s="74">
        <v>852</v>
      </c>
      <c r="B72" s="75"/>
      <c r="C72" s="76" t="s">
        <v>56</v>
      </c>
      <c r="D72" s="77">
        <f>D73</f>
        <v>0</v>
      </c>
      <c r="E72" s="77"/>
      <c r="F72" s="77">
        <f>F73</f>
        <v>0</v>
      </c>
      <c r="G72" s="77">
        <f>G73</f>
        <v>357500</v>
      </c>
      <c r="H72" s="77">
        <f>H73</f>
        <v>0</v>
      </c>
      <c r="I72" s="77">
        <f>I73</f>
        <v>357500</v>
      </c>
    </row>
    <row r="73" spans="1:9" ht="15.75" x14ac:dyDescent="0.25">
      <c r="A73" s="116"/>
      <c r="B73" s="118">
        <v>85220</v>
      </c>
      <c r="C73" s="120" t="s">
        <v>79</v>
      </c>
      <c r="D73" s="111">
        <f t="shared" ref="D73:F73" si="23">D75+D76+D77</f>
        <v>0</v>
      </c>
      <c r="E73" s="89"/>
      <c r="F73" s="111">
        <f t="shared" si="23"/>
        <v>0</v>
      </c>
      <c r="G73" s="111">
        <f t="shared" ref="G73:I73" si="24">G75+G76+G77</f>
        <v>357500</v>
      </c>
      <c r="H73" s="111">
        <f t="shared" ref="H73" si="25">H75+H76+H77</f>
        <v>0</v>
      </c>
      <c r="I73" s="111">
        <f t="shared" si="24"/>
        <v>357500</v>
      </c>
    </row>
    <row r="74" spans="1:9" ht="16.5" thickBot="1" x14ac:dyDescent="0.3">
      <c r="A74" s="117"/>
      <c r="B74" s="119"/>
      <c r="C74" s="121"/>
      <c r="D74" s="112"/>
      <c r="E74" s="44"/>
      <c r="F74" s="112"/>
      <c r="G74" s="112"/>
      <c r="H74" s="112"/>
      <c r="I74" s="112"/>
    </row>
    <row r="75" spans="1:9" ht="15.75" x14ac:dyDescent="0.25">
      <c r="A75" s="40"/>
      <c r="B75" s="1"/>
      <c r="C75" s="6" t="s">
        <v>7</v>
      </c>
      <c r="D75" s="47">
        <v>0</v>
      </c>
      <c r="E75" s="67"/>
      <c r="F75" s="47">
        <v>0</v>
      </c>
      <c r="G75" s="8">
        <v>0</v>
      </c>
      <c r="H75" s="8">
        <v>0</v>
      </c>
      <c r="I75" s="8">
        <v>0</v>
      </c>
    </row>
    <row r="76" spans="1:9" ht="15.75" x14ac:dyDescent="0.25">
      <c r="A76" s="40"/>
      <c r="B76" s="1"/>
      <c r="C76" s="6" t="s">
        <v>11</v>
      </c>
      <c r="D76" s="47">
        <v>0</v>
      </c>
      <c r="E76" s="67"/>
      <c r="F76" s="47">
        <v>0</v>
      </c>
      <c r="G76" s="67">
        <v>0</v>
      </c>
      <c r="H76" s="67">
        <v>0</v>
      </c>
      <c r="I76" s="67">
        <v>0</v>
      </c>
    </row>
    <row r="77" spans="1:9" ht="31.5" x14ac:dyDescent="0.25">
      <c r="A77" s="40"/>
      <c r="B77" s="1"/>
      <c r="C77" s="6" t="s">
        <v>10</v>
      </c>
      <c r="D77" s="47">
        <v>0</v>
      </c>
      <c r="E77" s="67"/>
      <c r="F77" s="47">
        <v>0</v>
      </c>
      <c r="G77" s="8">
        <f>G78</f>
        <v>357500</v>
      </c>
      <c r="H77" s="8">
        <f>H78</f>
        <v>0</v>
      </c>
      <c r="I77" s="8">
        <f>I78</f>
        <v>357500</v>
      </c>
    </row>
    <row r="78" spans="1:9" ht="95.25" thickBot="1" x14ac:dyDescent="0.3">
      <c r="A78" s="40"/>
      <c r="B78" s="41"/>
      <c r="C78" s="42" t="s">
        <v>67</v>
      </c>
      <c r="D78" s="71"/>
      <c r="E78" s="71"/>
      <c r="F78" s="71"/>
      <c r="G78" s="49">
        <v>357500</v>
      </c>
      <c r="H78" s="71"/>
      <c r="I78" s="49">
        <f>SUM(G78:H78)</f>
        <v>357500</v>
      </c>
    </row>
    <row r="79" spans="1:9" ht="32.25" thickBot="1" x14ac:dyDescent="0.3">
      <c r="A79" s="51">
        <v>853</v>
      </c>
      <c r="B79" s="52"/>
      <c r="C79" s="52" t="s">
        <v>21</v>
      </c>
      <c r="D79" s="53">
        <f t="shared" ref="D79:I79" si="26">D80</f>
        <v>4278</v>
      </c>
      <c r="E79" s="53">
        <f t="shared" si="26"/>
        <v>0</v>
      </c>
      <c r="F79" s="53">
        <f t="shared" si="26"/>
        <v>4278</v>
      </c>
      <c r="G79" s="68">
        <f t="shared" si="26"/>
        <v>213867</v>
      </c>
      <c r="H79" s="68">
        <f t="shared" si="26"/>
        <v>0</v>
      </c>
      <c r="I79" s="68">
        <f t="shared" si="26"/>
        <v>213867</v>
      </c>
    </row>
    <row r="80" spans="1:9" ht="32.25" thickBot="1" x14ac:dyDescent="0.3">
      <c r="A80" s="22"/>
      <c r="B80" s="23">
        <v>85311</v>
      </c>
      <c r="C80" s="24" t="s">
        <v>22</v>
      </c>
      <c r="D80" s="28">
        <f>D81+D82+D84</f>
        <v>4278</v>
      </c>
      <c r="E80" s="28">
        <f>E81+E82+E84</f>
        <v>0</v>
      </c>
      <c r="F80" s="28">
        <f>F81+F82+F84</f>
        <v>4278</v>
      </c>
      <c r="G80" s="26">
        <f t="shared" ref="G80:I80" si="27">G81+G82+G86</f>
        <v>213867</v>
      </c>
      <c r="H80" s="26">
        <f t="shared" ref="H80" si="28">H81+H82+H86</f>
        <v>0</v>
      </c>
      <c r="I80" s="26">
        <f t="shared" si="27"/>
        <v>213867</v>
      </c>
    </row>
    <row r="81" spans="1:9" ht="15.75" x14ac:dyDescent="0.25">
      <c r="A81" s="40"/>
      <c r="B81" s="1"/>
      <c r="C81" s="6" t="s">
        <v>7</v>
      </c>
      <c r="D81" s="47">
        <v>0</v>
      </c>
      <c r="E81" s="47">
        <v>0</v>
      </c>
      <c r="F81" s="47">
        <v>0</v>
      </c>
      <c r="G81" s="8">
        <v>0</v>
      </c>
      <c r="H81" s="8">
        <v>0</v>
      </c>
      <c r="I81" s="8">
        <v>0</v>
      </c>
    </row>
    <row r="82" spans="1:9" ht="15.75" x14ac:dyDescent="0.25">
      <c r="A82" s="40"/>
      <c r="B82" s="1"/>
      <c r="C82" s="6" t="s">
        <v>11</v>
      </c>
      <c r="D82" s="47">
        <v>0</v>
      </c>
      <c r="E82" s="47">
        <v>0</v>
      </c>
      <c r="F82" s="47">
        <v>0</v>
      </c>
      <c r="G82" s="8">
        <f>G83</f>
        <v>213867</v>
      </c>
      <c r="H82" s="8">
        <f>H83</f>
        <v>0</v>
      </c>
      <c r="I82" s="8">
        <f>I83</f>
        <v>213867</v>
      </c>
    </row>
    <row r="83" spans="1:9" ht="94.5" x14ac:dyDescent="0.25">
      <c r="A83" s="40"/>
      <c r="B83" s="41"/>
      <c r="C83" s="72" t="s">
        <v>59</v>
      </c>
      <c r="D83" s="71"/>
      <c r="E83" s="71"/>
      <c r="F83" s="71"/>
      <c r="G83" s="49">
        <v>213867</v>
      </c>
      <c r="H83" s="49"/>
      <c r="I83" s="49">
        <f>SUM(G83:H83)</f>
        <v>213867</v>
      </c>
    </row>
    <row r="84" spans="1:9" ht="31.5" x14ac:dyDescent="0.25">
      <c r="A84" s="40"/>
      <c r="B84" s="1"/>
      <c r="C84" s="6" t="s">
        <v>10</v>
      </c>
      <c r="D84" s="2">
        <f>D85</f>
        <v>4278</v>
      </c>
      <c r="E84" s="2">
        <f>E85</f>
        <v>0</v>
      </c>
      <c r="F84" s="2">
        <f>F85</f>
        <v>4278</v>
      </c>
      <c r="G84" s="8">
        <v>0</v>
      </c>
      <c r="H84" s="8"/>
      <c r="I84" s="8">
        <v>0</v>
      </c>
    </row>
    <row r="85" spans="1:9" ht="94.5" x14ac:dyDescent="0.25">
      <c r="A85" s="40"/>
      <c r="B85" s="1"/>
      <c r="C85" s="14" t="s">
        <v>80</v>
      </c>
      <c r="D85" s="43">
        <f t="shared" ref="D85:F85" si="29">D86</f>
        <v>4278</v>
      </c>
      <c r="E85" s="43">
        <f t="shared" si="29"/>
        <v>0</v>
      </c>
      <c r="F85" s="43">
        <f t="shared" si="29"/>
        <v>4278</v>
      </c>
      <c r="G85" s="86"/>
      <c r="H85" s="9"/>
      <c r="I85" s="86"/>
    </row>
    <row r="86" spans="1:9" ht="16.5" thickBot="1" x14ac:dyDescent="0.3">
      <c r="A86" s="40"/>
      <c r="B86" s="1"/>
      <c r="C86" s="14" t="s">
        <v>19</v>
      </c>
      <c r="D86" s="43">
        <v>4278</v>
      </c>
      <c r="E86" s="9"/>
      <c r="F86" s="43">
        <f>SUM(D86:E86)</f>
        <v>4278</v>
      </c>
      <c r="G86" s="8">
        <v>0</v>
      </c>
      <c r="H86" s="9"/>
      <c r="I86" s="8">
        <v>0</v>
      </c>
    </row>
    <row r="87" spans="1:9" ht="16.5" thickBot="1" x14ac:dyDescent="0.3">
      <c r="A87" s="59">
        <v>854</v>
      </c>
      <c r="B87" s="60"/>
      <c r="C87" s="60" t="s">
        <v>23</v>
      </c>
      <c r="D87" s="61">
        <f t="shared" ref="D87:I87" si="30">D88+D94+D106+D100</f>
        <v>0</v>
      </c>
      <c r="E87" s="61">
        <f t="shared" si="30"/>
        <v>0</v>
      </c>
      <c r="F87" s="61">
        <f t="shared" si="30"/>
        <v>0</v>
      </c>
      <c r="G87" s="61">
        <f t="shared" si="30"/>
        <v>9389046</v>
      </c>
      <c r="H87" s="61">
        <f t="shared" si="30"/>
        <v>0</v>
      </c>
      <c r="I87" s="61">
        <f t="shared" si="30"/>
        <v>9389046</v>
      </c>
    </row>
    <row r="88" spans="1:9" ht="16.5" thickBot="1" x14ac:dyDescent="0.3">
      <c r="A88" s="29"/>
      <c r="B88" s="30">
        <v>85402</v>
      </c>
      <c r="C88" s="46" t="s">
        <v>24</v>
      </c>
      <c r="D88" s="28">
        <f t="shared" ref="D88:F88" si="31">D89+D90+D93</f>
        <v>0</v>
      </c>
      <c r="E88" s="28"/>
      <c r="F88" s="28">
        <f t="shared" si="31"/>
        <v>0</v>
      </c>
      <c r="G88" s="28">
        <f t="shared" ref="G88:I88" si="32">G89+G90+G93</f>
        <v>885606</v>
      </c>
      <c r="H88" s="28">
        <f t="shared" ref="H88" si="33">H89+H90+H93</f>
        <v>0</v>
      </c>
      <c r="I88" s="28">
        <f t="shared" si="32"/>
        <v>885606</v>
      </c>
    </row>
    <row r="89" spans="1:9" ht="15.75" x14ac:dyDescent="0.25">
      <c r="A89" s="40"/>
      <c r="B89" s="1"/>
      <c r="C89" s="6" t="s">
        <v>7</v>
      </c>
      <c r="D89" s="47">
        <v>0</v>
      </c>
      <c r="E89" s="67"/>
      <c r="F89" s="47">
        <v>0</v>
      </c>
      <c r="G89" s="8">
        <v>0</v>
      </c>
      <c r="H89" s="8">
        <v>0</v>
      </c>
      <c r="I89" s="8">
        <v>0</v>
      </c>
    </row>
    <row r="90" spans="1:9" ht="15.75" x14ac:dyDescent="0.25">
      <c r="A90" s="40"/>
      <c r="B90" s="1"/>
      <c r="C90" s="6" t="s">
        <v>11</v>
      </c>
      <c r="D90" s="47">
        <v>0</v>
      </c>
      <c r="E90" s="67"/>
      <c r="F90" s="47">
        <v>0</v>
      </c>
      <c r="G90" s="8">
        <f>G91</f>
        <v>885606</v>
      </c>
      <c r="H90" s="8">
        <f>H91</f>
        <v>0</v>
      </c>
      <c r="I90" s="8">
        <f>I91</f>
        <v>885606</v>
      </c>
    </row>
    <row r="91" spans="1:9" ht="47.25" x14ac:dyDescent="0.25">
      <c r="A91" s="40"/>
      <c r="B91" s="1"/>
      <c r="C91" s="14" t="s">
        <v>9</v>
      </c>
      <c r="D91" s="4">
        <v>0</v>
      </c>
      <c r="E91" s="95"/>
      <c r="F91" s="4">
        <v>0</v>
      </c>
      <c r="G91" s="9">
        <f>SUM(G92:G92)</f>
        <v>885606</v>
      </c>
      <c r="H91" s="9">
        <f>SUM(H92:H92)</f>
        <v>0</v>
      </c>
      <c r="I91" s="9">
        <f>SUM(I92:I92)</f>
        <v>885606</v>
      </c>
    </row>
    <row r="92" spans="1:9" ht="63" x14ac:dyDescent="0.25">
      <c r="A92" s="40"/>
      <c r="B92" s="1"/>
      <c r="C92" s="14" t="s">
        <v>52</v>
      </c>
      <c r="D92" s="47"/>
      <c r="E92" s="67"/>
      <c r="F92" s="47"/>
      <c r="G92" s="9">
        <v>885606</v>
      </c>
      <c r="H92" s="9"/>
      <c r="I92" s="9">
        <f>SUM(G92:H92)</f>
        <v>885606</v>
      </c>
    </row>
    <row r="93" spans="1:9" ht="32.25" thickBot="1" x14ac:dyDescent="0.3">
      <c r="A93" s="40"/>
      <c r="B93" s="1"/>
      <c r="C93" s="6" t="s">
        <v>10</v>
      </c>
      <c r="D93" s="47">
        <v>0</v>
      </c>
      <c r="E93" s="67"/>
      <c r="F93" s="47">
        <v>0</v>
      </c>
      <c r="G93" s="8">
        <v>0</v>
      </c>
      <c r="H93" s="67"/>
      <c r="I93" s="8">
        <v>0</v>
      </c>
    </row>
    <row r="94" spans="1:9" ht="16.5" thickBot="1" x14ac:dyDescent="0.3">
      <c r="A94" s="35"/>
      <c r="B94" s="32">
        <v>85404</v>
      </c>
      <c r="C94" s="33" t="s">
        <v>25</v>
      </c>
      <c r="D94" s="28">
        <f>D95+D96+D99</f>
        <v>0</v>
      </c>
      <c r="E94" s="98"/>
      <c r="F94" s="28">
        <f>F95+F96+F99</f>
        <v>0</v>
      </c>
      <c r="G94" s="80">
        <f>G95+G96+G99</f>
        <v>1400000</v>
      </c>
      <c r="H94" s="80">
        <f>H95+H96+H99</f>
        <v>0</v>
      </c>
      <c r="I94" s="80">
        <f>I95+I96+I99</f>
        <v>1400000</v>
      </c>
    </row>
    <row r="95" spans="1:9" ht="15.75" x14ac:dyDescent="0.25">
      <c r="A95" s="40"/>
      <c r="B95" s="1"/>
      <c r="C95" s="6" t="s">
        <v>7</v>
      </c>
      <c r="D95" s="47">
        <v>0</v>
      </c>
      <c r="E95" s="67"/>
      <c r="F95" s="47">
        <v>0</v>
      </c>
      <c r="G95" s="8">
        <v>0</v>
      </c>
      <c r="H95" s="8">
        <v>0</v>
      </c>
      <c r="I95" s="8">
        <v>0</v>
      </c>
    </row>
    <row r="96" spans="1:9" ht="15.75" x14ac:dyDescent="0.25">
      <c r="A96" s="40"/>
      <c r="B96" s="1"/>
      <c r="C96" s="6" t="s">
        <v>11</v>
      </c>
      <c r="D96" s="47">
        <v>0</v>
      </c>
      <c r="E96" s="67"/>
      <c r="F96" s="47">
        <v>0</v>
      </c>
      <c r="G96" s="8">
        <f t="shared" ref="G96:I96" si="34">G97</f>
        <v>1400000</v>
      </c>
      <c r="H96" s="8">
        <f t="shared" si="34"/>
        <v>0</v>
      </c>
      <c r="I96" s="8">
        <f t="shared" si="34"/>
        <v>1400000</v>
      </c>
    </row>
    <row r="97" spans="1:9" ht="31.5" x14ac:dyDescent="0.25">
      <c r="A97" s="40"/>
      <c r="B97" s="1"/>
      <c r="C97" s="14" t="s">
        <v>26</v>
      </c>
      <c r="D97" s="47"/>
      <c r="E97" s="67"/>
      <c r="F97" s="47"/>
      <c r="G97" s="9">
        <f>SUM(G98:G98)</f>
        <v>1400000</v>
      </c>
      <c r="H97" s="9">
        <f>SUM(H98:H98)</f>
        <v>0</v>
      </c>
      <c r="I97" s="9">
        <f>SUM(I98:I98)</f>
        <v>1400000</v>
      </c>
    </row>
    <row r="98" spans="1:9" ht="63" x14ac:dyDescent="0.25">
      <c r="A98" s="40"/>
      <c r="B98" s="1"/>
      <c r="C98" s="14" t="s">
        <v>81</v>
      </c>
      <c r="D98" s="47"/>
      <c r="E98" s="67"/>
      <c r="F98" s="47"/>
      <c r="G98" s="9">
        <v>1400000</v>
      </c>
      <c r="H98" s="67"/>
      <c r="I98" s="9">
        <f>SUM(G98:H98)</f>
        <v>1400000</v>
      </c>
    </row>
    <row r="99" spans="1:9" ht="32.25" thickBot="1" x14ac:dyDescent="0.3">
      <c r="A99" s="40"/>
      <c r="B99" s="1"/>
      <c r="C99" s="6" t="s">
        <v>10</v>
      </c>
      <c r="D99" s="47">
        <v>0</v>
      </c>
      <c r="E99" s="67"/>
      <c r="F99" s="47">
        <v>0</v>
      </c>
      <c r="G99" s="8">
        <v>0</v>
      </c>
      <c r="H99" s="67"/>
      <c r="I99" s="8">
        <v>0</v>
      </c>
    </row>
    <row r="100" spans="1:9" ht="31.5" x14ac:dyDescent="0.25">
      <c r="A100" s="99"/>
      <c r="B100" s="100">
        <v>85416</v>
      </c>
      <c r="C100" s="101" t="s">
        <v>92</v>
      </c>
      <c r="D100" s="102">
        <f>D101+D102+D105</f>
        <v>0</v>
      </c>
      <c r="E100" s="103"/>
      <c r="F100" s="102">
        <f>F101+F102+F105</f>
        <v>0</v>
      </c>
      <c r="G100" s="103">
        <f>G101+G102+G105</f>
        <v>3440</v>
      </c>
      <c r="H100" s="103">
        <f>H101+H102+H105</f>
        <v>0</v>
      </c>
      <c r="I100" s="103">
        <f>I101+I102+I105</f>
        <v>3440</v>
      </c>
    </row>
    <row r="101" spans="1:9" ht="15.75" x14ac:dyDescent="0.25">
      <c r="A101" s="40"/>
      <c r="B101" s="1"/>
      <c r="C101" s="6" t="s">
        <v>7</v>
      </c>
      <c r="D101" s="47">
        <v>0</v>
      </c>
      <c r="E101" s="67"/>
      <c r="F101" s="47">
        <v>0</v>
      </c>
      <c r="G101" s="8">
        <v>0</v>
      </c>
      <c r="H101" s="8">
        <v>0</v>
      </c>
      <c r="I101" s="8">
        <v>0</v>
      </c>
    </row>
    <row r="102" spans="1:9" ht="15.75" x14ac:dyDescent="0.25">
      <c r="A102" s="40"/>
      <c r="B102" s="1"/>
      <c r="C102" s="6" t="s">
        <v>11</v>
      </c>
      <c r="D102" s="47">
        <v>0</v>
      </c>
      <c r="E102" s="67"/>
      <c r="F102" s="47">
        <v>0</v>
      </c>
      <c r="G102" s="8">
        <f t="shared" ref="G102:I102" si="35">G103</f>
        <v>3440</v>
      </c>
      <c r="H102" s="8">
        <f t="shared" si="35"/>
        <v>0</v>
      </c>
      <c r="I102" s="8">
        <f t="shared" si="35"/>
        <v>3440</v>
      </c>
    </row>
    <row r="103" spans="1:9" ht="31.5" x14ac:dyDescent="0.25">
      <c r="A103" s="40"/>
      <c r="B103" s="1"/>
      <c r="C103" s="14" t="s">
        <v>26</v>
      </c>
      <c r="D103" s="47"/>
      <c r="E103" s="67"/>
      <c r="F103" s="47"/>
      <c r="G103" s="9">
        <f>SUM(G104:G104)</f>
        <v>3440</v>
      </c>
      <c r="H103" s="9">
        <f>SUM(H104:H104)</f>
        <v>0</v>
      </c>
      <c r="I103" s="9">
        <f>SUM(I104:I104)</f>
        <v>3440</v>
      </c>
    </row>
    <row r="104" spans="1:9" ht="47.25" x14ac:dyDescent="0.25">
      <c r="A104" s="40"/>
      <c r="B104" s="1"/>
      <c r="C104" s="14" t="s">
        <v>65</v>
      </c>
      <c r="D104" s="47"/>
      <c r="E104" s="67"/>
      <c r="F104" s="47"/>
      <c r="G104" s="9">
        <v>3440</v>
      </c>
      <c r="H104" s="8"/>
      <c r="I104" s="9">
        <f>SUM(G104:H104)</f>
        <v>3440</v>
      </c>
    </row>
    <row r="105" spans="1:9" ht="32.25" thickBot="1" x14ac:dyDescent="0.3">
      <c r="A105" s="40"/>
      <c r="B105" s="1"/>
      <c r="C105" s="6" t="s">
        <v>10</v>
      </c>
      <c r="D105" s="47">
        <v>0</v>
      </c>
      <c r="E105" s="67"/>
      <c r="F105" s="47">
        <v>0</v>
      </c>
      <c r="G105" s="8">
        <v>0</v>
      </c>
      <c r="H105" s="67"/>
      <c r="I105" s="8">
        <v>0</v>
      </c>
    </row>
    <row r="106" spans="1:9" ht="16.5" thickBot="1" x14ac:dyDescent="0.3">
      <c r="A106" s="22"/>
      <c r="B106" s="23">
        <v>85419</v>
      </c>
      <c r="C106" s="24" t="s">
        <v>27</v>
      </c>
      <c r="D106" s="28">
        <f t="shared" ref="D106:F106" si="36">D107+D108+D111</f>
        <v>0</v>
      </c>
      <c r="E106" s="26"/>
      <c r="F106" s="28">
        <f t="shared" si="36"/>
        <v>0</v>
      </c>
      <c r="G106" s="26">
        <f t="shared" ref="G106:I106" si="37">G107+G108+G111</f>
        <v>7100000</v>
      </c>
      <c r="H106" s="26">
        <f t="shared" ref="H106" si="38">H107+H108+H111</f>
        <v>0</v>
      </c>
      <c r="I106" s="26">
        <f t="shared" si="37"/>
        <v>7100000</v>
      </c>
    </row>
    <row r="107" spans="1:9" ht="15.75" x14ac:dyDescent="0.25">
      <c r="A107" s="40"/>
      <c r="B107" s="1"/>
      <c r="C107" s="6" t="s">
        <v>7</v>
      </c>
      <c r="D107" s="47">
        <v>0</v>
      </c>
      <c r="E107" s="67"/>
      <c r="F107" s="47">
        <v>0</v>
      </c>
      <c r="G107" s="8">
        <v>0</v>
      </c>
      <c r="H107" s="8">
        <v>0</v>
      </c>
      <c r="I107" s="8">
        <v>0</v>
      </c>
    </row>
    <row r="108" spans="1:9" ht="15.75" x14ac:dyDescent="0.25">
      <c r="A108" s="40"/>
      <c r="B108" s="1"/>
      <c r="C108" s="6" t="s">
        <v>11</v>
      </c>
      <c r="D108" s="47">
        <v>0</v>
      </c>
      <c r="E108" s="67"/>
      <c r="F108" s="47">
        <v>0</v>
      </c>
      <c r="G108" s="8">
        <f t="shared" ref="G108:I109" si="39">G109</f>
        <v>7100000</v>
      </c>
      <c r="H108" s="8">
        <f t="shared" si="39"/>
        <v>0</v>
      </c>
      <c r="I108" s="8">
        <f t="shared" si="39"/>
        <v>7100000</v>
      </c>
    </row>
    <row r="109" spans="1:9" ht="31.5" x14ac:dyDescent="0.25">
      <c r="A109" s="40"/>
      <c r="B109" s="1"/>
      <c r="C109" s="14" t="s">
        <v>26</v>
      </c>
      <c r="D109" s="47"/>
      <c r="E109" s="67"/>
      <c r="F109" s="47"/>
      <c r="G109" s="9">
        <f t="shared" si="39"/>
        <v>7100000</v>
      </c>
      <c r="H109" s="9">
        <f t="shared" si="39"/>
        <v>0</v>
      </c>
      <c r="I109" s="9">
        <f t="shared" si="39"/>
        <v>7100000</v>
      </c>
    </row>
    <row r="110" spans="1:9" ht="47.25" x14ac:dyDescent="0.25">
      <c r="A110" s="40"/>
      <c r="B110" s="1"/>
      <c r="C110" s="14" t="s">
        <v>28</v>
      </c>
      <c r="D110" s="47"/>
      <c r="E110" s="67"/>
      <c r="F110" s="47"/>
      <c r="G110" s="9">
        <v>7100000</v>
      </c>
      <c r="H110" s="67"/>
      <c r="I110" s="9">
        <f>SUM(G110:H110)</f>
        <v>7100000</v>
      </c>
    </row>
    <row r="111" spans="1:9" ht="32.25" thickBot="1" x14ac:dyDescent="0.3">
      <c r="A111" s="40"/>
      <c r="B111" s="1"/>
      <c r="C111" s="6" t="s">
        <v>10</v>
      </c>
      <c r="D111" s="47">
        <v>0</v>
      </c>
      <c r="E111" s="67"/>
      <c r="F111" s="47">
        <v>0</v>
      </c>
      <c r="G111" s="8">
        <v>0</v>
      </c>
      <c r="H111" s="67"/>
      <c r="I111" s="8">
        <v>0</v>
      </c>
    </row>
    <row r="112" spans="1:9" ht="16.5" thickBot="1" x14ac:dyDescent="0.3">
      <c r="A112" s="51">
        <v>855</v>
      </c>
      <c r="B112" s="52"/>
      <c r="C112" s="52" t="s">
        <v>46</v>
      </c>
      <c r="D112" s="53">
        <f>D113+D131</f>
        <v>1650919</v>
      </c>
      <c r="E112" s="53">
        <f>E113+E131</f>
        <v>0</v>
      </c>
      <c r="F112" s="53">
        <f>F113+F131</f>
        <v>1650919</v>
      </c>
      <c r="G112" s="53">
        <f>G113+G131</f>
        <v>0</v>
      </c>
      <c r="H112" s="53"/>
      <c r="I112" s="53">
        <f>I113+I131</f>
        <v>0</v>
      </c>
    </row>
    <row r="113" spans="1:9" ht="16.5" thickBot="1" x14ac:dyDescent="0.3">
      <c r="A113" s="31"/>
      <c r="B113" s="32">
        <v>85508</v>
      </c>
      <c r="C113" s="33" t="s">
        <v>15</v>
      </c>
      <c r="D113" s="34">
        <f t="shared" ref="D113:F113" si="40">D114+D115+D116</f>
        <v>987947</v>
      </c>
      <c r="E113" s="34">
        <f t="shared" ref="E113" si="41">E114+E115+E116</f>
        <v>0</v>
      </c>
      <c r="F113" s="34">
        <f t="shared" si="40"/>
        <v>987947</v>
      </c>
      <c r="G113" s="34">
        <f t="shared" ref="G113:I113" si="42">G114+G115+G116</f>
        <v>0</v>
      </c>
      <c r="H113" s="34"/>
      <c r="I113" s="34">
        <f t="shared" si="42"/>
        <v>0</v>
      </c>
    </row>
    <row r="114" spans="1:9" ht="15.75" x14ac:dyDescent="0.25">
      <c r="A114" s="45"/>
      <c r="B114" s="1"/>
      <c r="C114" s="6" t="s">
        <v>7</v>
      </c>
      <c r="D114" s="2">
        <v>0</v>
      </c>
      <c r="E114" s="2">
        <v>0</v>
      </c>
      <c r="F114" s="2">
        <v>0</v>
      </c>
      <c r="G114" s="67">
        <v>0</v>
      </c>
      <c r="H114" s="8"/>
      <c r="I114" s="67">
        <v>0</v>
      </c>
    </row>
    <row r="115" spans="1:9" ht="15.75" x14ac:dyDescent="0.25">
      <c r="A115" s="45"/>
      <c r="B115" s="1"/>
      <c r="C115" s="6" t="s">
        <v>11</v>
      </c>
      <c r="D115" s="2">
        <v>0</v>
      </c>
      <c r="E115" s="2">
        <v>0</v>
      </c>
      <c r="F115" s="2">
        <v>0</v>
      </c>
      <c r="G115" s="67">
        <v>0</v>
      </c>
      <c r="H115" s="8"/>
      <c r="I115" s="67">
        <v>0</v>
      </c>
    </row>
    <row r="116" spans="1:9" ht="31.5" x14ac:dyDescent="0.25">
      <c r="A116" s="45"/>
      <c r="B116" s="1"/>
      <c r="C116" s="6" t="s">
        <v>10</v>
      </c>
      <c r="D116" s="2">
        <f t="shared" ref="D116:I116" si="43">D117</f>
        <v>987947</v>
      </c>
      <c r="E116" s="2">
        <f t="shared" si="43"/>
        <v>0</v>
      </c>
      <c r="F116" s="2">
        <f t="shared" si="43"/>
        <v>987947</v>
      </c>
      <c r="G116" s="2">
        <f t="shared" si="43"/>
        <v>0</v>
      </c>
      <c r="H116" s="2"/>
      <c r="I116" s="2">
        <f t="shared" si="43"/>
        <v>0</v>
      </c>
    </row>
    <row r="117" spans="1:9" ht="126" x14ac:dyDescent="0.25">
      <c r="A117" s="45"/>
      <c r="B117" s="41"/>
      <c r="C117" s="42" t="s">
        <v>16</v>
      </c>
      <c r="D117" s="49">
        <f>SUM(D118:D130)</f>
        <v>987947</v>
      </c>
      <c r="E117" s="49">
        <f>SUM(E118:E130)</f>
        <v>0</v>
      </c>
      <c r="F117" s="49">
        <f>SUM(F118:F130)</f>
        <v>987947</v>
      </c>
      <c r="G117" s="71"/>
      <c r="H117" s="49"/>
      <c r="I117" s="71"/>
    </row>
    <row r="118" spans="1:9" ht="15.75" x14ac:dyDescent="0.25">
      <c r="A118" s="45"/>
      <c r="B118" s="41"/>
      <c r="C118" s="14" t="s">
        <v>17</v>
      </c>
      <c r="D118" s="43">
        <v>73744</v>
      </c>
      <c r="E118" s="9"/>
      <c r="F118" s="43">
        <f>SUM(D118:E118)</f>
        <v>73744</v>
      </c>
      <c r="G118" s="15"/>
      <c r="H118" s="9"/>
      <c r="I118" s="15"/>
    </row>
    <row r="119" spans="1:9" ht="15.75" x14ac:dyDescent="0.25">
      <c r="A119" s="45"/>
      <c r="B119" s="1"/>
      <c r="C119" s="14" t="s">
        <v>61</v>
      </c>
      <c r="D119" s="43">
        <v>107000</v>
      </c>
      <c r="E119" s="9"/>
      <c r="F119" s="43">
        <f t="shared" ref="F119:F130" si="44">SUM(D119:E119)</f>
        <v>107000</v>
      </c>
      <c r="G119" s="15"/>
      <c r="H119" s="9"/>
      <c r="I119" s="15"/>
    </row>
    <row r="120" spans="1:9" ht="15.75" x14ac:dyDescent="0.25">
      <c r="A120" s="45"/>
      <c r="B120" s="1"/>
      <c r="C120" s="14" t="s">
        <v>70</v>
      </c>
      <c r="D120" s="43">
        <v>30672</v>
      </c>
      <c r="E120" s="9"/>
      <c r="F120" s="43">
        <f t="shared" si="44"/>
        <v>30672</v>
      </c>
      <c r="G120" s="15"/>
      <c r="H120" s="9"/>
      <c r="I120" s="15"/>
    </row>
    <row r="121" spans="1:9" ht="15.75" x14ac:dyDescent="0.25">
      <c r="A121" s="45"/>
      <c r="B121" s="1"/>
      <c r="C121" s="14" t="s">
        <v>83</v>
      </c>
      <c r="D121" s="43">
        <v>92016</v>
      </c>
      <c r="E121" s="9"/>
      <c r="F121" s="43">
        <f t="shared" si="44"/>
        <v>92016</v>
      </c>
      <c r="G121" s="15"/>
      <c r="H121" s="9"/>
      <c r="I121" s="15"/>
    </row>
    <row r="122" spans="1:9" ht="15.75" x14ac:dyDescent="0.25">
      <c r="A122" s="45"/>
      <c r="B122" s="1"/>
      <c r="C122" s="14" t="s">
        <v>82</v>
      </c>
      <c r="D122" s="43">
        <v>30672</v>
      </c>
      <c r="E122" s="9"/>
      <c r="F122" s="43">
        <f t="shared" si="44"/>
        <v>30672</v>
      </c>
      <c r="G122" s="15"/>
      <c r="H122" s="9"/>
      <c r="I122" s="15"/>
    </row>
    <row r="123" spans="1:9" ht="15.75" x14ac:dyDescent="0.25">
      <c r="A123" s="45"/>
      <c r="B123" s="1"/>
      <c r="C123" s="14" t="s">
        <v>18</v>
      </c>
      <c r="D123" s="43">
        <v>36800</v>
      </c>
      <c r="E123" s="9"/>
      <c r="F123" s="43">
        <f t="shared" si="44"/>
        <v>36800</v>
      </c>
      <c r="G123" s="67"/>
      <c r="H123" s="9"/>
      <c r="I123" s="67"/>
    </row>
    <row r="124" spans="1:9" ht="15.75" x14ac:dyDescent="0.25">
      <c r="A124" s="45"/>
      <c r="B124" s="41"/>
      <c r="C124" s="14" t="s">
        <v>14</v>
      </c>
      <c r="D124" s="43">
        <v>39472</v>
      </c>
      <c r="E124" s="9"/>
      <c r="F124" s="43">
        <f t="shared" si="44"/>
        <v>39472</v>
      </c>
      <c r="G124" s="15"/>
      <c r="H124" s="9"/>
      <c r="I124" s="15"/>
    </row>
    <row r="125" spans="1:9" ht="15.75" x14ac:dyDescent="0.25">
      <c r="A125" s="45"/>
      <c r="B125" s="41"/>
      <c r="C125" s="14" t="s">
        <v>20</v>
      </c>
      <c r="D125" s="43">
        <v>192568</v>
      </c>
      <c r="E125" s="9"/>
      <c r="F125" s="43">
        <f t="shared" si="44"/>
        <v>192568</v>
      </c>
      <c r="G125" s="15"/>
      <c r="H125" s="9"/>
      <c r="I125" s="15"/>
    </row>
    <row r="126" spans="1:9" ht="15.75" x14ac:dyDescent="0.25">
      <c r="A126" s="45"/>
      <c r="B126" s="41"/>
      <c r="C126" s="14" t="s">
        <v>48</v>
      </c>
      <c r="D126" s="43">
        <v>38000</v>
      </c>
      <c r="E126" s="9"/>
      <c r="F126" s="43">
        <f t="shared" si="44"/>
        <v>38000</v>
      </c>
      <c r="G126" s="15"/>
      <c r="H126" s="9"/>
      <c r="I126" s="15"/>
    </row>
    <row r="127" spans="1:9" ht="15.75" x14ac:dyDescent="0.25">
      <c r="A127" s="45"/>
      <c r="B127" s="41"/>
      <c r="C127" s="14" t="s">
        <v>51</v>
      </c>
      <c r="D127" s="43">
        <v>21000</v>
      </c>
      <c r="E127" s="9"/>
      <c r="F127" s="43">
        <f t="shared" si="44"/>
        <v>21000</v>
      </c>
      <c r="G127" s="15"/>
      <c r="H127" s="9"/>
      <c r="I127" s="15"/>
    </row>
    <row r="128" spans="1:9" ht="15.75" x14ac:dyDescent="0.25">
      <c r="A128" s="45"/>
      <c r="B128" s="41"/>
      <c r="C128" s="14" t="s">
        <v>54</v>
      </c>
      <c r="D128" s="43">
        <v>62600</v>
      </c>
      <c r="E128" s="9"/>
      <c r="F128" s="43">
        <f t="shared" si="44"/>
        <v>62600</v>
      </c>
      <c r="G128" s="15"/>
      <c r="H128" s="9"/>
      <c r="I128" s="15"/>
    </row>
    <row r="129" spans="1:9" ht="15.75" x14ac:dyDescent="0.25">
      <c r="A129" s="45"/>
      <c r="B129" s="41"/>
      <c r="C129" s="14" t="s">
        <v>68</v>
      </c>
      <c r="D129" s="43">
        <v>204003</v>
      </c>
      <c r="E129" s="9"/>
      <c r="F129" s="43">
        <f t="shared" si="44"/>
        <v>204003</v>
      </c>
      <c r="G129" s="15"/>
      <c r="H129" s="9"/>
      <c r="I129" s="15"/>
    </row>
    <row r="130" spans="1:9" ht="15.75" x14ac:dyDescent="0.25">
      <c r="A130" s="45"/>
      <c r="B130" s="41"/>
      <c r="C130" s="14" t="s">
        <v>19</v>
      </c>
      <c r="D130" s="43">
        <v>59400</v>
      </c>
      <c r="E130" s="9"/>
      <c r="F130" s="43">
        <f t="shared" si="44"/>
        <v>59400</v>
      </c>
      <c r="G130" s="15"/>
      <c r="H130" s="9"/>
      <c r="I130" s="15"/>
    </row>
    <row r="131" spans="1:9" ht="32.25" thickBot="1" x14ac:dyDescent="0.3">
      <c r="A131" s="62"/>
      <c r="B131" s="63">
        <v>85510</v>
      </c>
      <c r="C131" s="64" t="s">
        <v>47</v>
      </c>
      <c r="D131" s="65">
        <f t="shared" ref="D131:F131" si="45">D132+D133+D134</f>
        <v>662972</v>
      </c>
      <c r="E131" s="65">
        <f t="shared" ref="E131" si="46">E132+E133+E134</f>
        <v>0</v>
      </c>
      <c r="F131" s="65">
        <f t="shared" si="45"/>
        <v>662972</v>
      </c>
      <c r="G131" s="65">
        <f>G132+G133+G134</f>
        <v>0</v>
      </c>
      <c r="H131" s="65"/>
      <c r="I131" s="65">
        <f>I132+I133+I134</f>
        <v>0</v>
      </c>
    </row>
    <row r="132" spans="1:9" ht="15.75" x14ac:dyDescent="0.25">
      <c r="A132" s="40"/>
      <c r="B132" s="1"/>
      <c r="C132" s="6" t="s">
        <v>7</v>
      </c>
      <c r="D132" s="2">
        <v>0</v>
      </c>
      <c r="E132" s="2">
        <v>0</v>
      </c>
      <c r="F132" s="2">
        <v>0</v>
      </c>
      <c r="G132" s="47">
        <v>0</v>
      </c>
      <c r="H132" s="2"/>
      <c r="I132" s="47">
        <v>0</v>
      </c>
    </row>
    <row r="133" spans="1:9" ht="15.75" x14ac:dyDescent="0.25">
      <c r="A133" s="18"/>
      <c r="B133" s="19"/>
      <c r="C133" s="20" t="s">
        <v>11</v>
      </c>
      <c r="D133" s="81">
        <v>0</v>
      </c>
      <c r="E133" s="81">
        <v>0</v>
      </c>
      <c r="F133" s="81">
        <v>0</v>
      </c>
      <c r="G133" s="21">
        <v>0</v>
      </c>
      <c r="H133" s="81"/>
      <c r="I133" s="21">
        <v>0</v>
      </c>
    </row>
    <row r="134" spans="1:9" ht="31.5" x14ac:dyDescent="0.25">
      <c r="A134" s="40"/>
      <c r="B134" s="1"/>
      <c r="C134" s="6" t="s">
        <v>10</v>
      </c>
      <c r="D134" s="2">
        <f t="shared" ref="D134:I134" si="47">D135</f>
        <v>662972</v>
      </c>
      <c r="E134" s="2">
        <f t="shared" si="47"/>
        <v>0</v>
      </c>
      <c r="F134" s="2">
        <f t="shared" si="47"/>
        <v>662972</v>
      </c>
      <c r="G134" s="2">
        <f t="shared" si="47"/>
        <v>0</v>
      </c>
      <c r="H134" s="2"/>
      <c r="I134" s="2">
        <f t="shared" si="47"/>
        <v>0</v>
      </c>
    </row>
    <row r="135" spans="1:9" ht="15.75" x14ac:dyDescent="0.25">
      <c r="A135" s="108"/>
      <c r="B135" s="109"/>
      <c r="C135" s="110" t="s">
        <v>13</v>
      </c>
      <c r="D135" s="107">
        <f>SUM(D138:D140)</f>
        <v>662972</v>
      </c>
      <c r="E135" s="107">
        <f>SUM(E138:E140)</f>
        <v>0</v>
      </c>
      <c r="F135" s="107">
        <f>SUM(F138:F140)</f>
        <v>662972</v>
      </c>
      <c r="G135" s="113"/>
      <c r="H135" s="9"/>
      <c r="I135" s="113"/>
    </row>
    <row r="136" spans="1:9" ht="15.75" x14ac:dyDescent="0.25">
      <c r="A136" s="108"/>
      <c r="B136" s="109"/>
      <c r="C136" s="110"/>
      <c r="D136" s="107"/>
      <c r="E136" s="107"/>
      <c r="F136" s="107"/>
      <c r="G136" s="113"/>
      <c r="H136" s="9"/>
      <c r="I136" s="113"/>
    </row>
    <row r="137" spans="1:9" ht="15.75" x14ac:dyDescent="0.25">
      <c r="A137" s="108"/>
      <c r="B137" s="109"/>
      <c r="C137" s="110"/>
      <c r="D137" s="107"/>
      <c r="E137" s="107"/>
      <c r="F137" s="107"/>
      <c r="G137" s="113"/>
      <c r="H137" s="9"/>
      <c r="I137" s="113"/>
    </row>
    <row r="138" spans="1:9" ht="15.75" x14ac:dyDescent="0.25">
      <c r="A138" s="40"/>
      <c r="B138" s="1"/>
      <c r="C138" s="14" t="s">
        <v>19</v>
      </c>
      <c r="D138" s="43">
        <v>403000</v>
      </c>
      <c r="E138" s="9"/>
      <c r="F138" s="43">
        <f>SUM(D138:E138)</f>
        <v>403000</v>
      </c>
      <c r="G138" s="7"/>
      <c r="H138" s="9"/>
      <c r="I138" s="7"/>
    </row>
    <row r="139" spans="1:9" ht="47.25" x14ac:dyDescent="0.25">
      <c r="A139" s="40"/>
      <c r="B139" s="1"/>
      <c r="C139" s="14" t="s">
        <v>69</v>
      </c>
      <c r="D139" s="43">
        <v>168000</v>
      </c>
      <c r="E139" s="9">
        <v>91972</v>
      </c>
      <c r="F139" s="43">
        <f>SUM(D139:E139)</f>
        <v>259972</v>
      </c>
      <c r="G139" s="7"/>
      <c r="H139" s="9"/>
      <c r="I139" s="7"/>
    </row>
    <row r="140" spans="1:9" ht="32.25" thickBot="1" x14ac:dyDescent="0.3">
      <c r="A140" s="40"/>
      <c r="B140" s="1"/>
      <c r="C140" s="14" t="s">
        <v>98</v>
      </c>
      <c r="D140" s="43">
        <v>91972</v>
      </c>
      <c r="E140" s="9">
        <v>-91972</v>
      </c>
      <c r="F140" s="43">
        <f>SUM(D140:E140)</f>
        <v>0</v>
      </c>
      <c r="G140" s="7"/>
      <c r="H140" s="9"/>
      <c r="I140" s="7"/>
    </row>
    <row r="141" spans="1:9" ht="32.25" thickBot="1" x14ac:dyDescent="0.3">
      <c r="A141" s="59">
        <v>900</v>
      </c>
      <c r="B141" s="60"/>
      <c r="C141" s="60" t="s">
        <v>93</v>
      </c>
      <c r="D141" s="66">
        <f t="shared" ref="D141:I141" si="48">D142</f>
        <v>0</v>
      </c>
      <c r="E141" s="66">
        <f t="shared" si="48"/>
        <v>0</v>
      </c>
      <c r="F141" s="66">
        <f t="shared" si="48"/>
        <v>0</v>
      </c>
      <c r="G141" s="66">
        <f t="shared" si="48"/>
        <v>78800</v>
      </c>
      <c r="H141" s="66">
        <f t="shared" si="48"/>
        <v>0</v>
      </c>
      <c r="I141" s="66">
        <f t="shared" si="48"/>
        <v>78800</v>
      </c>
    </row>
    <row r="142" spans="1:9" ht="16.5" thickBot="1" x14ac:dyDescent="0.3">
      <c r="A142" s="29"/>
      <c r="B142" s="30">
        <v>90095</v>
      </c>
      <c r="C142" s="46" t="s">
        <v>94</v>
      </c>
      <c r="D142" s="44">
        <f>D143+D144+D145</f>
        <v>0</v>
      </c>
      <c r="E142" s="44">
        <f t="shared" ref="E142:I142" si="49">E143+E144+E145</f>
        <v>0</v>
      </c>
      <c r="F142" s="44">
        <f t="shared" si="49"/>
        <v>0</v>
      </c>
      <c r="G142" s="44">
        <f t="shared" si="49"/>
        <v>78800</v>
      </c>
      <c r="H142" s="44">
        <f t="shared" si="49"/>
        <v>0</v>
      </c>
      <c r="I142" s="44">
        <f t="shared" si="49"/>
        <v>78800</v>
      </c>
    </row>
    <row r="143" spans="1:9" ht="15.75" x14ac:dyDescent="0.25">
      <c r="A143" s="16"/>
      <c r="B143" s="11"/>
      <c r="C143" s="3" t="s">
        <v>7</v>
      </c>
      <c r="D143" s="47">
        <v>0</v>
      </c>
      <c r="E143" s="47">
        <v>0</v>
      </c>
      <c r="F143" s="47">
        <v>0</v>
      </c>
      <c r="G143" s="47">
        <v>0</v>
      </c>
      <c r="H143" s="47">
        <v>0</v>
      </c>
      <c r="I143" s="47">
        <v>0</v>
      </c>
    </row>
    <row r="144" spans="1:9" ht="15.75" x14ac:dyDescent="0.25">
      <c r="A144" s="40"/>
      <c r="B144" s="41"/>
      <c r="C144" s="3" t="s">
        <v>11</v>
      </c>
      <c r="D144" s="47">
        <v>0</v>
      </c>
      <c r="E144" s="47">
        <v>0</v>
      </c>
      <c r="F144" s="47">
        <v>0</v>
      </c>
      <c r="G144" s="47">
        <v>0</v>
      </c>
      <c r="H144" s="47">
        <v>0</v>
      </c>
      <c r="I144" s="47">
        <v>0</v>
      </c>
    </row>
    <row r="145" spans="1:9" ht="31.5" x14ac:dyDescent="0.25">
      <c r="A145" s="40"/>
      <c r="B145" s="41"/>
      <c r="C145" s="3" t="s">
        <v>10</v>
      </c>
      <c r="D145" s="2">
        <f t="shared" ref="D145:I145" si="50">SUM(D146:D146)</f>
        <v>0</v>
      </c>
      <c r="E145" s="2">
        <f t="shared" si="50"/>
        <v>0</v>
      </c>
      <c r="F145" s="2">
        <f t="shared" si="50"/>
        <v>0</v>
      </c>
      <c r="G145" s="2">
        <f t="shared" si="50"/>
        <v>78800</v>
      </c>
      <c r="H145" s="2">
        <f t="shared" si="50"/>
        <v>0</v>
      </c>
      <c r="I145" s="2">
        <f t="shared" si="50"/>
        <v>78800</v>
      </c>
    </row>
    <row r="146" spans="1:9" ht="78.75" x14ac:dyDescent="0.25">
      <c r="A146" s="78"/>
      <c r="B146" s="3"/>
      <c r="C146" s="42" t="s">
        <v>95</v>
      </c>
      <c r="D146" s="4"/>
      <c r="E146" s="9"/>
      <c r="F146" s="95"/>
      <c r="G146" s="9">
        <f>SUM(G147:G150)</f>
        <v>78800</v>
      </c>
      <c r="H146" s="9">
        <f>SUM(H147:H150)</f>
        <v>0</v>
      </c>
      <c r="I146" s="9">
        <f>SUM(I147:I150)</f>
        <v>78800</v>
      </c>
    </row>
    <row r="147" spans="1:9" ht="78.75" x14ac:dyDescent="0.25">
      <c r="A147" s="78"/>
      <c r="B147" s="3"/>
      <c r="C147" s="42" t="s">
        <v>96</v>
      </c>
      <c r="D147" s="4"/>
      <c r="E147" s="9"/>
      <c r="F147" s="95"/>
      <c r="G147" s="9">
        <v>25000</v>
      </c>
      <c r="H147" s="9"/>
      <c r="I147" s="43">
        <f>SUM(G147:H147)</f>
        <v>25000</v>
      </c>
    </row>
    <row r="148" spans="1:9" ht="94.5" x14ac:dyDescent="0.25">
      <c r="A148" s="78"/>
      <c r="B148" s="3"/>
      <c r="C148" s="42" t="s">
        <v>97</v>
      </c>
      <c r="D148" s="4"/>
      <c r="E148" s="9"/>
      <c r="F148" s="95"/>
      <c r="G148" s="9">
        <v>25000</v>
      </c>
      <c r="H148" s="9"/>
      <c r="I148" s="43">
        <f>SUM(G148:H148)</f>
        <v>25000</v>
      </c>
    </row>
    <row r="149" spans="1:9" ht="126" x14ac:dyDescent="0.25">
      <c r="A149" s="78"/>
      <c r="B149" s="3"/>
      <c r="C149" s="42" t="s">
        <v>99</v>
      </c>
      <c r="D149" s="4"/>
      <c r="E149" s="9"/>
      <c r="F149" s="95"/>
      <c r="G149" s="9">
        <v>16800</v>
      </c>
      <c r="H149" s="9"/>
      <c r="I149" s="43">
        <f>SUM(G149:H149)</f>
        <v>16800</v>
      </c>
    </row>
    <row r="150" spans="1:9" ht="111" thickBot="1" x14ac:dyDescent="0.3">
      <c r="A150" s="78"/>
      <c r="B150" s="3"/>
      <c r="C150" s="42" t="s">
        <v>101</v>
      </c>
      <c r="D150" s="4"/>
      <c r="E150" s="9"/>
      <c r="F150" s="95"/>
      <c r="G150" s="9">
        <v>12000</v>
      </c>
      <c r="H150" s="9"/>
      <c r="I150" s="43">
        <f>SUM(G150:H150)</f>
        <v>12000</v>
      </c>
    </row>
    <row r="151" spans="1:9" ht="32.25" thickBot="1" x14ac:dyDescent="0.3">
      <c r="A151" s="59">
        <v>921</v>
      </c>
      <c r="B151" s="60"/>
      <c r="C151" s="60" t="s">
        <v>29</v>
      </c>
      <c r="D151" s="88">
        <f>D152+D157+D162</f>
        <v>4307616.95</v>
      </c>
      <c r="E151" s="88">
        <f>E152+E157+E162</f>
        <v>0</v>
      </c>
      <c r="F151" s="88">
        <f>F152+F157+F162</f>
        <v>4307616.95</v>
      </c>
      <c r="G151" s="66">
        <f t="shared" ref="G151:I151" si="51">G152+G157+G162</f>
        <v>40000</v>
      </c>
      <c r="H151" s="66">
        <f t="shared" ref="H151" si="52">H152+H157+H162</f>
        <v>0</v>
      </c>
      <c r="I151" s="66">
        <f t="shared" si="51"/>
        <v>40000</v>
      </c>
    </row>
    <row r="152" spans="1:9" ht="16.5" thickBot="1" x14ac:dyDescent="0.3">
      <c r="A152" s="29"/>
      <c r="B152" s="30">
        <v>92105</v>
      </c>
      <c r="C152" s="46" t="s">
        <v>53</v>
      </c>
      <c r="D152" s="44">
        <f t="shared" ref="D152:F152" si="53">D153+D154+D155</f>
        <v>0</v>
      </c>
      <c r="E152" s="44">
        <f t="shared" ref="E152" si="54">E153+E154+E155</f>
        <v>0</v>
      </c>
      <c r="F152" s="44">
        <f t="shared" si="53"/>
        <v>0</v>
      </c>
      <c r="G152" s="44">
        <f t="shared" ref="G152:I152" si="55">G153+G154+G155</f>
        <v>40000</v>
      </c>
      <c r="H152" s="44">
        <f t="shared" ref="H152" si="56">H153+H154+H155</f>
        <v>0</v>
      </c>
      <c r="I152" s="44">
        <f t="shared" si="55"/>
        <v>40000</v>
      </c>
    </row>
    <row r="153" spans="1:9" ht="15.75" x14ac:dyDescent="0.25">
      <c r="A153" s="16"/>
      <c r="B153" s="11"/>
      <c r="C153" s="3" t="s">
        <v>7</v>
      </c>
      <c r="D153" s="47">
        <v>0</v>
      </c>
      <c r="E153" s="47">
        <v>0</v>
      </c>
      <c r="F153" s="47">
        <v>0</v>
      </c>
      <c r="G153" s="47">
        <v>0</v>
      </c>
      <c r="H153" s="47">
        <v>0</v>
      </c>
      <c r="I153" s="47">
        <v>0</v>
      </c>
    </row>
    <row r="154" spans="1:9" ht="15.75" x14ac:dyDescent="0.25">
      <c r="A154" s="40"/>
      <c r="B154" s="41"/>
      <c r="C154" s="3" t="s">
        <v>11</v>
      </c>
      <c r="D154" s="47">
        <v>0</v>
      </c>
      <c r="E154" s="47">
        <v>0</v>
      </c>
      <c r="F154" s="47">
        <v>0</v>
      </c>
      <c r="G154" s="47">
        <v>0</v>
      </c>
      <c r="H154" s="47">
        <v>0</v>
      </c>
      <c r="I154" s="47">
        <v>0</v>
      </c>
    </row>
    <row r="155" spans="1:9" ht="31.5" x14ac:dyDescent="0.25">
      <c r="A155" s="40"/>
      <c r="B155" s="41"/>
      <c r="C155" s="3" t="s">
        <v>10</v>
      </c>
      <c r="D155" s="2">
        <f t="shared" ref="D155:I155" si="57">SUM(D156:D156)</f>
        <v>0</v>
      </c>
      <c r="E155" s="2">
        <f t="shared" si="57"/>
        <v>0</v>
      </c>
      <c r="F155" s="2">
        <f t="shared" si="57"/>
        <v>0</v>
      </c>
      <c r="G155" s="2">
        <f t="shared" si="57"/>
        <v>40000</v>
      </c>
      <c r="H155" s="2">
        <f t="shared" si="57"/>
        <v>0</v>
      </c>
      <c r="I155" s="2">
        <f t="shared" si="57"/>
        <v>40000</v>
      </c>
    </row>
    <row r="156" spans="1:9" ht="95.25" thickBot="1" x14ac:dyDescent="0.3">
      <c r="A156" s="78"/>
      <c r="B156" s="3"/>
      <c r="C156" s="42" t="s">
        <v>72</v>
      </c>
      <c r="D156" s="4"/>
      <c r="E156" s="95"/>
      <c r="F156" s="4"/>
      <c r="G156" s="9">
        <v>40000</v>
      </c>
      <c r="H156" s="95"/>
      <c r="I156" s="9">
        <f>SUM(G156:H156)</f>
        <v>40000</v>
      </c>
    </row>
    <row r="157" spans="1:9" ht="16.5" thickBot="1" x14ac:dyDescent="0.3">
      <c r="A157" s="36"/>
      <c r="B157" s="32">
        <v>92116</v>
      </c>
      <c r="C157" s="33" t="s">
        <v>30</v>
      </c>
      <c r="D157" s="34">
        <f>D158+D159+D160</f>
        <v>50000</v>
      </c>
      <c r="E157" s="34">
        <f>E158+E159+E160</f>
        <v>0</v>
      </c>
      <c r="F157" s="34">
        <f>F158+F159+F160</f>
        <v>50000</v>
      </c>
      <c r="G157" s="37">
        <v>0</v>
      </c>
      <c r="H157" s="80"/>
      <c r="I157" s="37">
        <v>0</v>
      </c>
    </row>
    <row r="158" spans="1:9" ht="15.75" x14ac:dyDescent="0.25">
      <c r="A158" s="16"/>
      <c r="B158" s="11"/>
      <c r="C158" s="3" t="s">
        <v>7</v>
      </c>
      <c r="D158" s="47">
        <v>0</v>
      </c>
      <c r="E158" s="47">
        <v>0</v>
      </c>
      <c r="F158" s="47">
        <v>0</v>
      </c>
      <c r="G158" s="67">
        <v>0</v>
      </c>
      <c r="H158" s="67"/>
      <c r="I158" s="67">
        <v>0</v>
      </c>
    </row>
    <row r="159" spans="1:9" ht="15.75" x14ac:dyDescent="0.25">
      <c r="A159" s="40"/>
      <c r="B159" s="41"/>
      <c r="C159" s="3" t="s">
        <v>11</v>
      </c>
      <c r="D159" s="47">
        <v>0</v>
      </c>
      <c r="E159" s="47">
        <v>0</v>
      </c>
      <c r="F159" s="47">
        <v>0</v>
      </c>
      <c r="G159" s="67">
        <v>0</v>
      </c>
      <c r="H159" s="67"/>
      <c r="I159" s="67">
        <v>0</v>
      </c>
    </row>
    <row r="160" spans="1:9" ht="31.5" x14ac:dyDescent="0.25">
      <c r="A160" s="40"/>
      <c r="B160" s="41"/>
      <c r="C160" s="3" t="s">
        <v>10</v>
      </c>
      <c r="D160" s="2">
        <f>D161</f>
        <v>50000</v>
      </c>
      <c r="E160" s="2">
        <f>E161</f>
        <v>0</v>
      </c>
      <c r="F160" s="2">
        <f>F161</f>
        <v>50000</v>
      </c>
      <c r="G160" s="67">
        <v>0</v>
      </c>
      <c r="H160" s="8"/>
      <c r="I160" s="67">
        <v>0</v>
      </c>
    </row>
    <row r="161" spans="1:9" ht="126.75" thickBot="1" x14ac:dyDescent="0.3">
      <c r="A161" s="40"/>
      <c r="B161" s="41"/>
      <c r="C161" s="5" t="s">
        <v>60</v>
      </c>
      <c r="D161" s="43">
        <v>50000</v>
      </c>
      <c r="E161" s="9"/>
      <c r="F161" s="43">
        <v>50000</v>
      </c>
      <c r="G161" s="17"/>
      <c r="H161" s="9"/>
      <c r="I161" s="17"/>
    </row>
    <row r="162" spans="1:9" ht="16.5" thickBot="1" x14ac:dyDescent="0.3">
      <c r="A162" s="22"/>
      <c r="B162" s="23" t="s">
        <v>31</v>
      </c>
      <c r="C162" s="24" t="s">
        <v>32</v>
      </c>
      <c r="D162" s="85">
        <f t="shared" ref="D162:F162" si="58">D163+D164+D166</f>
        <v>4257616.95</v>
      </c>
      <c r="E162" s="85">
        <f t="shared" ref="E162" si="59">E163+E164+E166</f>
        <v>0</v>
      </c>
      <c r="F162" s="85">
        <f t="shared" si="58"/>
        <v>4257616.95</v>
      </c>
      <c r="G162" s="28">
        <f t="shared" ref="G162:I162" si="60">G163+G164+G166</f>
        <v>0</v>
      </c>
      <c r="H162" s="85"/>
      <c r="I162" s="28">
        <f t="shared" si="60"/>
        <v>0</v>
      </c>
    </row>
    <row r="163" spans="1:9" ht="15.75" x14ac:dyDescent="0.25">
      <c r="A163" s="40"/>
      <c r="B163" s="1"/>
      <c r="C163" s="6" t="s">
        <v>7</v>
      </c>
      <c r="D163" s="47">
        <v>0</v>
      </c>
      <c r="E163" s="47">
        <v>0</v>
      </c>
      <c r="F163" s="47">
        <v>0</v>
      </c>
      <c r="G163" s="67">
        <v>0</v>
      </c>
      <c r="H163" s="67"/>
      <c r="I163" s="67">
        <v>0</v>
      </c>
    </row>
    <row r="164" spans="1:9" ht="15.75" x14ac:dyDescent="0.25">
      <c r="A164" s="40"/>
      <c r="B164" s="1"/>
      <c r="C164" s="6" t="s">
        <v>11</v>
      </c>
      <c r="D164" s="83">
        <f>D165</f>
        <v>4257616.95</v>
      </c>
      <c r="E164" s="83">
        <f>E165</f>
        <v>0</v>
      </c>
      <c r="F164" s="83">
        <f>F165</f>
        <v>4257616.95</v>
      </c>
      <c r="G164" s="67">
        <v>0</v>
      </c>
      <c r="H164" s="84"/>
      <c r="I164" s="67">
        <v>0</v>
      </c>
    </row>
    <row r="165" spans="1:9" ht="47.25" x14ac:dyDescent="0.25">
      <c r="A165" s="40"/>
      <c r="B165" s="1"/>
      <c r="C165" s="14" t="s">
        <v>33</v>
      </c>
      <c r="D165" s="87">
        <v>4257616.95</v>
      </c>
      <c r="E165" s="82"/>
      <c r="F165" s="87">
        <f>SUM(D165:E165)</f>
        <v>4257616.95</v>
      </c>
      <c r="G165" s="67"/>
      <c r="H165" s="82"/>
      <c r="I165" s="67"/>
    </row>
    <row r="166" spans="1:9" ht="32.25" thickBot="1" x14ac:dyDescent="0.3">
      <c r="A166" s="40"/>
      <c r="B166" s="1"/>
      <c r="C166" s="6" t="s">
        <v>10</v>
      </c>
      <c r="D166" s="47">
        <v>0</v>
      </c>
      <c r="E166" s="67">
        <v>0</v>
      </c>
      <c r="F166" s="47">
        <f>SUM(D166:E166)</f>
        <v>0</v>
      </c>
      <c r="G166" s="67">
        <v>0</v>
      </c>
      <c r="H166" s="67"/>
      <c r="I166" s="67">
        <v>0</v>
      </c>
    </row>
    <row r="167" spans="1:9" ht="16.5" thickBot="1" x14ac:dyDescent="0.3">
      <c r="A167" s="59">
        <v>926</v>
      </c>
      <c r="B167" s="60"/>
      <c r="C167" s="60" t="s">
        <v>37</v>
      </c>
      <c r="D167" s="66">
        <f t="shared" ref="D167:I167" si="61">D168</f>
        <v>0</v>
      </c>
      <c r="E167" s="66"/>
      <c r="F167" s="66">
        <f t="shared" si="61"/>
        <v>0</v>
      </c>
      <c r="G167" s="88">
        <f t="shared" si="61"/>
        <v>343695.86</v>
      </c>
      <c r="H167" s="88">
        <f t="shared" si="61"/>
        <v>0</v>
      </c>
      <c r="I167" s="88">
        <f t="shared" si="61"/>
        <v>343695.86</v>
      </c>
    </row>
    <row r="168" spans="1:9" ht="16.5" thickBot="1" x14ac:dyDescent="0.3">
      <c r="A168" s="29"/>
      <c r="B168" s="30">
        <v>92605</v>
      </c>
      <c r="C168" s="46" t="s">
        <v>38</v>
      </c>
      <c r="D168" s="44">
        <f t="shared" ref="D168:F168" si="62">D169+D170+D171</f>
        <v>0</v>
      </c>
      <c r="E168" s="44"/>
      <c r="F168" s="44">
        <f t="shared" si="62"/>
        <v>0</v>
      </c>
      <c r="G168" s="93">
        <f>G169+G170+G171</f>
        <v>343695.86</v>
      </c>
      <c r="H168" s="93">
        <f t="shared" ref="H168" si="63">H169+H170+H171</f>
        <v>0</v>
      </c>
      <c r="I168" s="93">
        <f t="shared" ref="I168" si="64">I169+I170+I171</f>
        <v>343695.86</v>
      </c>
    </row>
    <row r="169" spans="1:9" ht="15.75" x14ac:dyDescent="0.25">
      <c r="A169" s="16"/>
      <c r="B169" s="11"/>
      <c r="C169" s="3" t="s">
        <v>7</v>
      </c>
      <c r="D169" s="47">
        <v>0</v>
      </c>
      <c r="E169" s="47"/>
      <c r="F169" s="47">
        <v>0</v>
      </c>
      <c r="G169" s="47">
        <v>0</v>
      </c>
      <c r="H169" s="47">
        <v>0</v>
      </c>
      <c r="I169" s="47">
        <v>0</v>
      </c>
    </row>
    <row r="170" spans="1:9" ht="15.75" x14ac:dyDescent="0.25">
      <c r="A170" s="40"/>
      <c r="B170" s="41"/>
      <c r="C170" s="3" t="s">
        <v>11</v>
      </c>
      <c r="D170" s="47">
        <v>0</v>
      </c>
      <c r="E170" s="47"/>
      <c r="F170" s="47">
        <v>0</v>
      </c>
      <c r="G170" s="47">
        <v>0</v>
      </c>
      <c r="H170" s="47">
        <v>0</v>
      </c>
      <c r="I170" s="47">
        <v>0</v>
      </c>
    </row>
    <row r="171" spans="1:9" ht="31.5" x14ac:dyDescent="0.25">
      <c r="A171" s="40"/>
      <c r="B171" s="41"/>
      <c r="C171" s="3" t="s">
        <v>10</v>
      </c>
      <c r="D171" s="2">
        <f>SUM(D173:D173)</f>
        <v>0</v>
      </c>
      <c r="E171" s="2"/>
      <c r="F171" s="2">
        <f>SUM(F173:F173)</f>
        <v>0</v>
      </c>
      <c r="G171" s="83">
        <f>SUM(G172:G173)</f>
        <v>343695.86</v>
      </c>
      <c r="H171" s="83">
        <f>SUM(H172:H173)</f>
        <v>0</v>
      </c>
      <c r="I171" s="83">
        <f>SUM(I172:I173)</f>
        <v>343695.86</v>
      </c>
    </row>
    <row r="172" spans="1:9" ht="78.75" x14ac:dyDescent="0.25">
      <c r="A172" s="40"/>
      <c r="B172" s="41"/>
      <c r="C172" s="42" t="s">
        <v>73</v>
      </c>
      <c r="D172" s="4"/>
      <c r="E172" s="95"/>
      <c r="F172" s="4"/>
      <c r="G172" s="9">
        <v>220000</v>
      </c>
      <c r="H172" s="95"/>
      <c r="I172" s="9">
        <f>SUM(G172:H172)</f>
        <v>220000</v>
      </c>
    </row>
    <row r="173" spans="1:9" ht="63.75" thickBot="1" x14ac:dyDescent="0.3">
      <c r="A173" s="40"/>
      <c r="B173" s="41"/>
      <c r="C173" s="42" t="s">
        <v>91</v>
      </c>
      <c r="D173" s="4"/>
      <c r="E173" s="95"/>
      <c r="F173" s="4"/>
      <c r="G173" s="82">
        <v>123695.86</v>
      </c>
      <c r="H173" s="82"/>
      <c r="I173" s="82">
        <f>SUM(G173:H173)</f>
        <v>123695.86</v>
      </c>
    </row>
    <row r="174" spans="1:9" ht="16.5" thickBot="1" x14ac:dyDescent="0.3">
      <c r="A174" s="38" t="s">
        <v>34</v>
      </c>
      <c r="B174" s="39"/>
      <c r="C174" s="39"/>
      <c r="D174" s="50">
        <f t="shared" ref="D174:I174" si="65">D8+D14+D20+D72+D79+D87+D112+D151+D167+D63+D141</f>
        <v>7990348.0899999999</v>
      </c>
      <c r="E174" s="50">
        <f t="shared" si="65"/>
        <v>0</v>
      </c>
      <c r="F174" s="50">
        <f t="shared" si="65"/>
        <v>7990348.0899999999</v>
      </c>
      <c r="G174" s="50">
        <f>G8+G14+G20+G72+G79+G87+G112+G151+G167+G63+G141</f>
        <v>26270592.75</v>
      </c>
      <c r="H174" s="50">
        <f t="shared" si="65"/>
        <v>0</v>
      </c>
      <c r="I174" s="50">
        <f t="shared" si="65"/>
        <v>26270592.75</v>
      </c>
    </row>
  </sheetData>
  <mergeCells count="28">
    <mergeCell ref="A1:G1"/>
    <mergeCell ref="A2:G2"/>
    <mergeCell ref="A3:G3"/>
    <mergeCell ref="A73:A74"/>
    <mergeCell ref="B73:B74"/>
    <mergeCell ref="C73:C74"/>
    <mergeCell ref="D73:D74"/>
    <mergeCell ref="A5:G5"/>
    <mergeCell ref="G73:G74"/>
    <mergeCell ref="E64:E65"/>
    <mergeCell ref="A64:A65"/>
    <mergeCell ref="B64:B65"/>
    <mergeCell ref="F64:F65"/>
    <mergeCell ref="F73:F74"/>
    <mergeCell ref="C64:C65"/>
    <mergeCell ref="D64:D65"/>
    <mergeCell ref="D135:D137"/>
    <mergeCell ref="A135:A137"/>
    <mergeCell ref="B135:B137"/>
    <mergeCell ref="C135:C137"/>
    <mergeCell ref="I64:I65"/>
    <mergeCell ref="I73:I74"/>
    <mergeCell ref="I135:I137"/>
    <mergeCell ref="E135:E137"/>
    <mergeCell ref="G135:G137"/>
    <mergeCell ref="G64:G65"/>
    <mergeCell ref="H73:H74"/>
    <mergeCell ref="F135:F13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uzytkownik</dc:creator>
  <cp:lastModifiedBy>Agnieszka Mroczka</cp:lastModifiedBy>
  <cp:lastPrinted>2026-08-18T12:35:01Z</cp:lastPrinted>
  <dcterms:created xsi:type="dcterms:W3CDTF">2014-11-03T08:18:50Z</dcterms:created>
  <dcterms:modified xsi:type="dcterms:W3CDTF">2026-08-18T12:35:24Z</dcterms:modified>
</cp:coreProperties>
</file>