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C:\Users\j049agnmro\Desktop\uchwały Rady\"/>
    </mc:Choice>
  </mc:AlternateContent>
  <xr:revisionPtr revIDLastSave="0" documentId="13_ncr:1_{56801F22-411D-4758-B386-C08A4F26164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05" i="1" l="1"/>
  <c r="F104" i="1"/>
  <c r="H47" i="1"/>
  <c r="H25" i="1"/>
  <c r="I38" i="1" l="1"/>
  <c r="I40" i="1"/>
  <c r="I39" i="1"/>
  <c r="I54" i="1" l="1"/>
  <c r="H53" i="1" l="1"/>
  <c r="H35" i="1"/>
  <c r="H34" i="1" s="1"/>
  <c r="H32" i="1" s="1"/>
  <c r="H45" i="1" l="1"/>
  <c r="H24" i="1"/>
  <c r="H23" i="1" s="1"/>
  <c r="I25" i="1"/>
  <c r="I139" i="1" l="1"/>
  <c r="I138" i="1"/>
  <c r="H137" i="1"/>
  <c r="H134" i="1" s="1"/>
  <c r="H133" i="1" s="1"/>
  <c r="F137" i="1"/>
  <c r="F134" i="1" s="1"/>
  <c r="F133" i="1" s="1"/>
  <c r="E137" i="1"/>
  <c r="E134" i="1" s="1"/>
  <c r="E133" i="1" s="1"/>
  <c r="I128" i="1"/>
  <c r="H128" i="1"/>
  <c r="F131" i="1"/>
  <c r="F130" i="1" s="1"/>
  <c r="F128" i="1" s="1"/>
  <c r="E130" i="1"/>
  <c r="E128" i="1" s="1"/>
  <c r="F127" i="1"/>
  <c r="F126" i="1" s="1"/>
  <c r="F123" i="1" s="1"/>
  <c r="E126" i="1"/>
  <c r="E123" i="1"/>
  <c r="I122" i="1"/>
  <c r="I121" i="1" s="1"/>
  <c r="I118" i="1" s="1"/>
  <c r="H121" i="1"/>
  <c r="H118" i="1" s="1"/>
  <c r="F121" i="1"/>
  <c r="F118" i="1"/>
  <c r="E121" i="1"/>
  <c r="E118" i="1" s="1"/>
  <c r="F116" i="1"/>
  <c r="F115" i="1"/>
  <c r="F114" i="1"/>
  <c r="I110" i="1"/>
  <c r="I107" i="1" s="1"/>
  <c r="H110" i="1"/>
  <c r="H107" i="1" s="1"/>
  <c r="E111" i="1"/>
  <c r="E110" i="1" s="1"/>
  <c r="E107" i="1" s="1"/>
  <c r="F106" i="1"/>
  <c r="F103" i="1"/>
  <c r="F102" i="1"/>
  <c r="F101" i="1"/>
  <c r="F100" i="1"/>
  <c r="F99" i="1"/>
  <c r="F98" i="1"/>
  <c r="F97" i="1"/>
  <c r="F96" i="1"/>
  <c r="E95" i="1"/>
  <c r="E94" i="1" s="1"/>
  <c r="E91" i="1" s="1"/>
  <c r="I94" i="1"/>
  <c r="I91" i="1" s="1"/>
  <c r="H94" i="1"/>
  <c r="H91" i="1" s="1"/>
  <c r="I88" i="1"/>
  <c r="I87" i="1" s="1"/>
  <c r="I86" i="1" s="1"/>
  <c r="I84" i="1" s="1"/>
  <c r="H87" i="1"/>
  <c r="H86" i="1" s="1"/>
  <c r="H84" i="1" s="1"/>
  <c r="F84" i="1"/>
  <c r="E84" i="1"/>
  <c r="I82" i="1"/>
  <c r="I81" i="1" s="1"/>
  <c r="I80" i="1" s="1"/>
  <c r="I78" i="1" s="1"/>
  <c r="H81" i="1"/>
  <c r="H80" i="1" s="1"/>
  <c r="H78" i="1" s="1"/>
  <c r="F78" i="1"/>
  <c r="E78" i="1"/>
  <c r="I76" i="1"/>
  <c r="I75" i="1" s="1"/>
  <c r="I74" i="1" s="1"/>
  <c r="I72" i="1" s="1"/>
  <c r="H75" i="1"/>
  <c r="H74" i="1" s="1"/>
  <c r="H72" i="1" s="1"/>
  <c r="F72" i="1"/>
  <c r="E72" i="1"/>
  <c r="I67" i="1"/>
  <c r="I66" i="1" s="1"/>
  <c r="I64" i="1" s="1"/>
  <c r="I63" i="1" s="1"/>
  <c r="H66" i="1"/>
  <c r="H64" i="1" s="1"/>
  <c r="H63" i="1" s="1"/>
  <c r="F70" i="1"/>
  <c r="F69" i="1" s="1"/>
  <c r="F68" i="1" s="1"/>
  <c r="F64" i="1" s="1"/>
  <c r="F63" i="1" s="1"/>
  <c r="E69" i="1"/>
  <c r="E68" i="1" s="1"/>
  <c r="E64" i="1" s="1"/>
  <c r="E63" i="1" s="1"/>
  <c r="I62" i="1"/>
  <c r="I61" i="1" s="1"/>
  <c r="I57" i="1" s="1"/>
  <c r="I56" i="1" s="1"/>
  <c r="H61" i="1"/>
  <c r="H57" i="1" s="1"/>
  <c r="H56" i="1" s="1"/>
  <c r="F57" i="1"/>
  <c r="F56" i="1" s="1"/>
  <c r="E57" i="1"/>
  <c r="E56" i="1" s="1"/>
  <c r="H52" i="1"/>
  <c r="H50" i="1" s="1"/>
  <c r="F50" i="1"/>
  <c r="E50" i="1"/>
  <c r="H44" i="1"/>
  <c r="H42" i="1" s="1"/>
  <c r="F42" i="1"/>
  <c r="E42" i="1"/>
  <c r="F32" i="1"/>
  <c r="E32" i="1"/>
  <c r="E30" i="1"/>
  <c r="I27" i="1"/>
  <c r="H27" i="1"/>
  <c r="G27" i="1"/>
  <c r="E27" i="1"/>
  <c r="H21" i="1"/>
  <c r="F21" i="1"/>
  <c r="E21" i="1"/>
  <c r="I48" i="1"/>
  <c r="I47" i="1"/>
  <c r="I46" i="1"/>
  <c r="I37" i="1"/>
  <c r="I36" i="1"/>
  <c r="F31" i="1"/>
  <c r="F30" i="1" s="1"/>
  <c r="F27" i="1" s="1"/>
  <c r="I19" i="1"/>
  <c r="I18" i="1" s="1"/>
  <c r="I15" i="1" s="1"/>
  <c r="I14" i="1" s="1"/>
  <c r="H18" i="1"/>
  <c r="H15" i="1" s="1"/>
  <c r="H14" i="1" s="1"/>
  <c r="F15" i="1"/>
  <c r="F14" i="1" s="1"/>
  <c r="E18" i="1"/>
  <c r="E15" i="1" s="1"/>
  <c r="E14" i="1" s="1"/>
  <c r="F13" i="1"/>
  <c r="F12" i="1" s="1"/>
  <c r="F9" i="1" s="1"/>
  <c r="F8" i="1" s="1"/>
  <c r="I9" i="1"/>
  <c r="I8" i="1" s="1"/>
  <c r="H12" i="1"/>
  <c r="H9" i="1" s="1"/>
  <c r="H8" i="1" s="1"/>
  <c r="E12" i="1"/>
  <c r="E9" i="1" s="1"/>
  <c r="E8" i="1" s="1"/>
  <c r="E20" i="1" l="1"/>
  <c r="F20" i="1"/>
  <c r="H20" i="1"/>
  <c r="I137" i="1"/>
  <c r="I134" i="1" s="1"/>
  <c r="I133" i="1" s="1"/>
  <c r="I90" i="1"/>
  <c r="I35" i="1"/>
  <c r="I34" i="1" s="1"/>
  <c r="I32" i="1" s="1"/>
  <c r="H117" i="1"/>
  <c r="F117" i="1"/>
  <c r="E117" i="1"/>
  <c r="F95" i="1"/>
  <c r="F94" i="1" s="1"/>
  <c r="F91" i="1" s="1"/>
  <c r="F111" i="1"/>
  <c r="F110" i="1" s="1"/>
  <c r="F107" i="1" s="1"/>
  <c r="H90" i="1"/>
  <c r="E90" i="1"/>
  <c r="F71" i="1"/>
  <c r="E71" i="1"/>
  <c r="I71" i="1"/>
  <c r="H71" i="1"/>
  <c r="H140" i="1" l="1"/>
  <c r="E140" i="1"/>
  <c r="F90" i="1"/>
  <c r="F140" i="1" s="1"/>
  <c r="G137" i="1"/>
  <c r="G134" i="1" s="1"/>
  <c r="G133" i="1" s="1"/>
  <c r="G128" i="1"/>
  <c r="G121" i="1"/>
  <c r="G118" i="1" s="1"/>
  <c r="G110" i="1"/>
  <c r="G107" i="1" s="1"/>
  <c r="G94" i="1"/>
  <c r="G91" i="1" s="1"/>
  <c r="G87" i="1"/>
  <c r="G86" i="1" s="1"/>
  <c r="G84" i="1" s="1"/>
  <c r="G81" i="1"/>
  <c r="G80" i="1" s="1"/>
  <c r="G78" i="1" s="1"/>
  <c r="G75" i="1"/>
  <c r="G74" i="1" s="1"/>
  <c r="G72" i="1" s="1"/>
  <c r="G66" i="1"/>
  <c r="G64" i="1" s="1"/>
  <c r="G63" i="1" s="1"/>
  <c r="G61" i="1"/>
  <c r="G57" i="1" s="1"/>
  <c r="G56" i="1" s="1"/>
  <c r="G53" i="1"/>
  <c r="G52" i="1" s="1"/>
  <c r="G50" i="1" s="1"/>
  <c r="G45" i="1"/>
  <c r="G44" i="1" s="1"/>
  <c r="G42" i="1" s="1"/>
  <c r="G35" i="1"/>
  <c r="G34" i="1" s="1"/>
  <c r="G32" i="1" s="1"/>
  <c r="G24" i="1"/>
  <c r="G23" i="1" s="1"/>
  <c r="G21" i="1" s="1"/>
  <c r="G18" i="1"/>
  <c r="G15" i="1" s="1"/>
  <c r="G14" i="1" s="1"/>
  <c r="G12" i="1"/>
  <c r="G9" i="1" s="1"/>
  <c r="G8" i="1" s="1"/>
  <c r="G20" i="1" l="1"/>
  <c r="G117" i="1"/>
  <c r="G90" i="1"/>
  <c r="G71" i="1"/>
  <c r="D30" i="1"/>
  <c r="D27" i="1" s="1"/>
  <c r="G140" i="1" l="1"/>
  <c r="D121" i="1"/>
  <c r="D57" i="1" l="1"/>
  <c r="D56" i="1" s="1"/>
  <c r="D32" i="1"/>
  <c r="D95" i="1" l="1"/>
  <c r="D111" i="1"/>
  <c r="D69" i="1"/>
  <c r="D68" i="1" l="1"/>
  <c r="D118" i="1"/>
  <c r="D137" i="1" l="1"/>
  <c r="I117" i="1" l="1"/>
  <c r="I53" i="1"/>
  <c r="I52" i="1" s="1"/>
  <c r="I50" i="1" s="1"/>
  <c r="I45" i="1"/>
  <c r="I44" i="1" s="1"/>
  <c r="I42" i="1" s="1"/>
  <c r="I24" i="1"/>
  <c r="I23" i="1" s="1"/>
  <c r="I21" i="1" s="1"/>
  <c r="I20" i="1" l="1"/>
  <c r="I140" i="1" s="1"/>
  <c r="D94" i="1" l="1"/>
  <c r="D91" i="1" s="1"/>
  <c r="D110" i="1"/>
  <c r="D107" i="1" s="1"/>
  <c r="D90" i="1" l="1"/>
  <c r="D134" i="1" l="1"/>
  <c r="D133" i="1" s="1"/>
  <c r="D130" i="1"/>
  <c r="D128" i="1" s="1"/>
  <c r="D126" i="1"/>
  <c r="D123" i="1" s="1"/>
  <c r="D84" i="1"/>
  <c r="D78" i="1"/>
  <c r="D72" i="1"/>
  <c r="D64" i="1"/>
  <c r="D63" i="1" s="1"/>
  <c r="D50" i="1"/>
  <c r="D42" i="1"/>
  <c r="D21" i="1"/>
  <c r="D18" i="1"/>
  <c r="D15" i="1" s="1"/>
  <c r="D14" i="1" s="1"/>
  <c r="D12" i="1"/>
  <c r="D9" i="1" s="1"/>
  <c r="D8" i="1" s="1"/>
  <c r="D20" i="1" l="1"/>
  <c r="D117" i="1"/>
  <c r="D71" i="1"/>
  <c r="D140" i="1" l="1"/>
</calcChain>
</file>

<file path=xl/sharedStrings.xml><?xml version="1.0" encoding="utf-8"?>
<sst xmlns="http://schemas.openxmlformats.org/spreadsheetml/2006/main" count="144" uniqueCount="85">
  <si>
    <t>Dział</t>
  </si>
  <si>
    <t>Rozdział</t>
  </si>
  <si>
    <t>Nazwa</t>
  </si>
  <si>
    <t>Dotacje dla jednostek sektora finansów publicznych</t>
  </si>
  <si>
    <t>Dotacje dla jednostek spoza sektora finansów publicznych</t>
  </si>
  <si>
    <t>Oświata i wychowanie</t>
  </si>
  <si>
    <t>Licea ogólnokształcące</t>
  </si>
  <si>
    <r>
      <t>1.</t>
    </r>
    <r>
      <rPr>
        <sz val="7"/>
        <color theme="1"/>
        <rFont val="Times New Roman"/>
        <family val="1"/>
        <charset val="238"/>
      </rPr>
      <t xml:space="preserve">      </t>
    </r>
    <r>
      <rPr>
        <sz val="12"/>
        <color theme="1"/>
        <rFont val="Times New Roman"/>
        <family val="1"/>
        <charset val="238"/>
      </rPr>
      <t>dotacje przedmiotowe</t>
    </r>
  </si>
  <si>
    <r>
      <t>2.</t>
    </r>
    <r>
      <rPr>
        <sz val="7"/>
        <color theme="1"/>
        <rFont val="Times New Roman"/>
        <family val="1"/>
        <charset val="238"/>
      </rPr>
      <t xml:space="preserve">      </t>
    </r>
    <r>
      <rPr>
        <sz val="12"/>
        <color theme="1"/>
        <rFont val="Times New Roman"/>
        <family val="1"/>
        <charset val="238"/>
      </rPr>
      <t>dotacje podmiotowe, w tym:</t>
    </r>
  </si>
  <si>
    <t>dotacje podmiotowe dla niepublicznych jednostek systemu oświaty:</t>
  </si>
  <si>
    <r>
      <t>3.</t>
    </r>
    <r>
      <rPr>
        <sz val="7"/>
        <color theme="1"/>
        <rFont val="Times New Roman"/>
        <family val="1"/>
        <charset val="238"/>
      </rPr>
      <t xml:space="preserve">      </t>
    </r>
    <r>
      <rPr>
        <sz val="12"/>
        <color theme="1"/>
        <rFont val="Times New Roman"/>
        <family val="1"/>
        <charset val="238"/>
      </rPr>
      <t>dotacje celowe związane z realizacją zadań Powiatu</t>
    </r>
  </si>
  <si>
    <r>
      <t>2.</t>
    </r>
    <r>
      <rPr>
        <sz val="7"/>
        <color theme="1"/>
        <rFont val="Times New Roman"/>
        <family val="1"/>
        <charset val="238"/>
      </rPr>
      <t xml:space="preserve">      </t>
    </r>
    <r>
      <rPr>
        <sz val="12"/>
        <color theme="1"/>
        <rFont val="Times New Roman"/>
        <family val="1"/>
        <charset val="238"/>
      </rPr>
      <t>dotacje podmiotowe</t>
    </r>
  </si>
  <si>
    <t>Szkoły zawodowe specjalne</t>
  </si>
  <si>
    <t>dotacje celowe przekazane na zadania bieżące realizowane na podstawie porozumień (umów) między jednostkami samorządu terytorialnego z przeznaczeniem na utrzymanie wychowanków z Powiatu Jarosławskiego w placówkach opiekuńczo-wychowawczych na terenie:</t>
  </si>
  <si>
    <t>Powiatu Przemyskiego</t>
  </si>
  <si>
    <t>Rodziny zastępcze</t>
  </si>
  <si>
    <t>dotacje celowe przekazane na zadania bieżące realizowane na podstawie porozumień (umów) między jednostkami samorządu terytorialnego z przeznaczeniem na utrzymanie wychowanków z Powiatu Jarosławskiego przebywających w rodzinach zastępczych na terenie:</t>
  </si>
  <si>
    <t>Miasta Krosno</t>
  </si>
  <si>
    <t>Powiatu Rzeszowskiego</t>
  </si>
  <si>
    <t>Powiatu Przeworskiego</t>
  </si>
  <si>
    <t>Powiatu Lubaczowskiego</t>
  </si>
  <si>
    <t>Powiatu Krośnieńskiego</t>
  </si>
  <si>
    <t>Pozostałe zadania w zakresie polityki społecznej</t>
  </si>
  <si>
    <t>Rehabilitacja zawodowa i społeczna osób niepełnosprawnych</t>
  </si>
  <si>
    <t>Edukacyjna opieka wychowawcza</t>
  </si>
  <si>
    <t>Specjalne ośrodki wychowawcze</t>
  </si>
  <si>
    <t>Wczesne wspomaganie rozwoju dziecka</t>
  </si>
  <si>
    <t>dotacja podmiotowa dla niepublicznej jednostki systemu oświaty:</t>
  </si>
  <si>
    <t>Ośrodki rewalidacyjno-wychowawcze</t>
  </si>
  <si>
    <t>Ośrodek Rehabilitacyjno – Edukacyjno - Wychowawczy w Jarosławiu, Os. Witosa 18</t>
  </si>
  <si>
    <t>Kultura i ochrona dziedzictwa narodowego</t>
  </si>
  <si>
    <t>Biblioteki</t>
  </si>
  <si>
    <t> 92118</t>
  </si>
  <si>
    <t>Muzea</t>
  </si>
  <si>
    <t>dotacja podmiotowa dla samorządowej instytucji kultury: Muzeum - Kamienica Orsettich</t>
  </si>
  <si>
    <t>Razem:</t>
  </si>
  <si>
    <t>Szkoły podstawowe</t>
  </si>
  <si>
    <t>Niepubliczna Szkoła Przysposabiająca do Pracy w Jarosławiu, ul. Wilsona 6C</t>
  </si>
  <si>
    <t>Kultura fizyczna</t>
  </si>
  <si>
    <t>Zadania w zakresie kultury fizycznej</t>
  </si>
  <si>
    <t>dotacja celowa z przeznaczeniem na organizację zadań w zakresie kultury fizycznej dla podmiotu wyłonionego w drodze konkursu</t>
  </si>
  <si>
    <t>Zestawienie planowanych kwot dotacji udzielanych z budżetu Powiatu</t>
  </si>
  <si>
    <t>Transport i łączność</t>
  </si>
  <si>
    <t>Drogi publiczne powiatowe</t>
  </si>
  <si>
    <t>dotacje celowe przekazane na zadania bieżące realizowane na podstawie porozumień (umów) między jednostkami samorządu terytorialnego z przeznaczeniem na zimowe i letnie utrzymanie dróg powiatowych na terenie Miasta Radymna</t>
  </si>
  <si>
    <t>Wymiar sprawiedliwości</t>
  </si>
  <si>
    <t>Nieodpłatna pomoc prawna</t>
  </si>
  <si>
    <t>dotacja celowa z przeznaczeniem na prowadzenie punktów nieodpłatnej pomocy prawnej dla podmiotów wyłonionych w drodze konkursu</t>
  </si>
  <si>
    <t>Rodzina</t>
  </si>
  <si>
    <t>Działalność placówek opiekuńczo-wychowawczych</t>
  </si>
  <si>
    <t>Szkoła Podstawowa Mistrzostwa Sportowego w Jarosławiu, ul. Pruchnicka 2</t>
  </si>
  <si>
    <t>Powiatu Piaseczyńskiego</t>
  </si>
  <si>
    <t>Województwo Podkarpackie - Regionalny Ośrodek Polityki Społecznej</t>
  </si>
  <si>
    <t>LO Mistrzostwa Sportowego w Jarosławiu, ul. Pruchnicka 2</t>
  </si>
  <si>
    <t>Szkoły policealne</t>
  </si>
  <si>
    <t>dotacja celowa na wspieranie sportu zgodnie z uchwałą w sprawie określenia warunków i trybu finansowania w formie dotacji zadań służących rozwojowi sportu</t>
  </si>
  <si>
    <t>Powiatu Legionowskiego</t>
  </si>
  <si>
    <t>Specjalny Ośrodek Wychowawczy Nr 1 Zgromadzenia Sióstr Służebniczek NMP NP w Jarosławiu, ul. Grunwaldzka 20</t>
  </si>
  <si>
    <t>Niepubliczna Specjalistyczna Poradnia Wczesnego Wspomagania Rozwoju Dziecka w Jarosławiu, ul. 3-go Maja 39</t>
  </si>
  <si>
    <t>Pozostałe zadania w zakresie kultury</t>
  </si>
  <si>
    <t>dotacje celowe przekazane na zadania bieżące realizowane na podstawie porozumień (umów) między jednostkami samorządu terytorialnego z przeznaczeniem na funkcjonowanie WTZ na terenie:</t>
  </si>
  <si>
    <t>Powiatu Gorlickiego</t>
  </si>
  <si>
    <t>Rady Powiatu Jarosławskiego</t>
  </si>
  <si>
    <t>Pomoc społeczna</t>
  </si>
  <si>
    <t>Jednostki specjalistycznego poradnictwa, mieszkania chronione i ośrodki interwencji kryzysowej</t>
  </si>
  <si>
    <t>dotacja celowa z przeznaczeniem na prowadzenie mieszkania chronionego dla osób z niepełnosprawnością intelektualną dla podmiotu wyłonionego w drodze konkursu</t>
  </si>
  <si>
    <t>Medyczna Szkoła Policealna w Jarosławiu, ul. Grodzka 7 i ul. Armii Krajowej 21/15</t>
  </si>
  <si>
    <t>Policealna Szkoła w Jarosławiu, ul. Grodzka 7 i ul. Armii Krajowej 21/15</t>
  </si>
  <si>
    <t>dotacja celowa z przeznaczeniem na finansowanie lub współfinansowanie organizacji zadań kulturalnych dla podmiotu wyłonionego w drodze konkursu</t>
  </si>
  <si>
    <t xml:space="preserve">Załącznik Nr 1 do Uchwały Nr </t>
  </si>
  <si>
    <t xml:space="preserve">z dnia </t>
  </si>
  <si>
    <t>Niepubliczne LO dla Dorosłych w Jarosławiu, ul. Traugutta 15</t>
  </si>
  <si>
    <t>dotacja podmiotowa dla Polskiego Stowarzyszenia  na Rzecz Osób z Niepełnosprawnością Intelektualną Koło w Jarosławiu z przeznaczeniem na dofinansowanie Warsztatów Terapii Zajęciowej</t>
  </si>
  <si>
    <t>dotacja celowa dla Gminy Miejskiej w Jarosławiu na zadania bieżące realizowane na podstawie porozumień (umów) między jednostkami samorządu terytorialnego z przeznaczeniem na dofinansowanie Miejskiej Biblioteki Publicznej w Jarosławiu</t>
  </si>
  <si>
    <t>Technika</t>
  </si>
  <si>
    <t>dotacja celowa przekazana do Gminy Miejskiej w Przemyślu na zadania bieżące realizowane na podstawie porozumień (umów) między jednostkami samorządu terytorialnego z przeznaczeniem na współfinansowanie kosztów prowadzenia pozaszkolnego punktu katechetycznego Kościoła Prawosławnego</t>
  </si>
  <si>
    <t>Zmiana</t>
  </si>
  <si>
    <t>Plan po zmianie</t>
  </si>
  <si>
    <t>Miasta Rzeszowa</t>
  </si>
  <si>
    <t>Policealna Szkoła Edukacji Innowacyjnej w Jarosławiu, ul. Rynek 15</t>
  </si>
  <si>
    <t>Policealna Szkoła Masażu Edukacji Innowacyjnej w Jarosławiu, ul. Rynek 15</t>
  </si>
  <si>
    <t>Policealna Szkoła Medyczna Edukacji Innowacyjnej w Jarosławiu, ul. Rynek 15</t>
  </si>
  <si>
    <t>Publiczne Katolickie LO im. Anny Jenke w Jarosławiu, Pl. Księdza Piotra Skargi 1</t>
  </si>
  <si>
    <t>Powiat Łańcucki</t>
  </si>
  <si>
    <t>Powiat Parczewski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</si>
</sst>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charset val="238"/>
      <scheme val="minor"/>
    </font>
    <font>
      <sz val="12"/>
      <color theme="1"/>
      <name val="Times New Roman"/>
      <family val="1"/>
      <charset val="238"/>
    </font>
    <font>
      <sz val="12"/>
      <color rgb="FFFF0000"/>
      <name val="Times New Roman"/>
      <family val="1"/>
      <charset val="238"/>
    </font>
    <font>
      <sz val="7"/>
      <color theme="1"/>
      <name val="Times New Roman"/>
      <family val="1"/>
      <charset val="238"/>
    </font>
    <font>
      <i/>
      <sz val="12"/>
      <color theme="1"/>
      <name val="Times New Roman"/>
      <family val="1"/>
      <charset val="238"/>
    </font>
    <font>
      <i/>
      <sz val="12"/>
      <color rgb="FF000000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11"/>
      <color rgb="FF000000"/>
      <name val="Calibri"/>
      <family val="2"/>
      <charset val="238"/>
    </font>
    <font>
      <sz val="12"/>
      <color rgb="FF000000"/>
      <name val="Times New Roman"/>
      <family val="1"/>
      <charset val="238"/>
    </font>
    <font>
      <i/>
      <sz val="12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2" tint="-0.24994659260841701"/>
        <bgColor indexed="64"/>
      </patternFill>
    </fill>
    <fill>
      <patternFill patternType="solid">
        <fgColor theme="2" tint="-0.249977111117893"/>
        <bgColor indexed="64"/>
      </patternFill>
    </fill>
  </fills>
  <borders count="37">
    <border>
      <left/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rgb="FF000000"/>
      </bottom>
      <diagonal/>
    </border>
    <border>
      <left style="medium">
        <color rgb="FF000000"/>
      </left>
      <right/>
      <top style="medium">
        <color indexed="64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rgb="FF000000"/>
      </bottom>
      <diagonal/>
    </border>
    <border>
      <left style="medium">
        <color indexed="64"/>
      </left>
      <right style="medium">
        <color rgb="FF000000"/>
      </right>
      <top/>
      <bottom/>
      <diagonal/>
    </border>
    <border>
      <left style="medium">
        <color indexed="64"/>
      </left>
      <right/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rgb="FF000000"/>
      </top>
      <bottom/>
      <diagonal/>
    </border>
    <border>
      <left style="medium">
        <color indexed="64"/>
      </left>
      <right/>
      <top style="medium">
        <color rgb="FF000000"/>
      </top>
      <bottom style="medium">
        <color indexed="64"/>
      </bottom>
      <diagonal/>
    </border>
    <border>
      <left/>
      <right/>
      <top style="medium">
        <color rgb="FF000000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rgb="FF000000"/>
      </bottom>
      <diagonal/>
    </border>
    <border>
      <left style="medium">
        <color indexed="64"/>
      </left>
      <right/>
      <top style="thin">
        <color indexed="64"/>
      </top>
      <bottom style="medium">
        <color rgb="FF000000"/>
      </bottom>
      <diagonal/>
    </border>
    <border>
      <left style="medium">
        <color rgb="FF000000"/>
      </left>
      <right/>
      <top style="thin">
        <color indexed="64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indexed="64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</borders>
  <cellStyleXfs count="2">
    <xf numFmtId="0" fontId="0" fillId="0" borderId="0"/>
    <xf numFmtId="0" fontId="8" fillId="0" borderId="0"/>
  </cellStyleXfs>
  <cellXfs count="112">
    <xf numFmtId="0" fontId="0" fillId="0" borderId="0" xfId="0"/>
    <xf numFmtId="0" fontId="1" fillId="0" borderId="4" xfId="0" applyFont="1" applyBorder="1" applyAlignment="1">
      <alignment vertical="center" wrapText="1"/>
    </xf>
    <xf numFmtId="3" fontId="1" fillId="0" borderId="11" xfId="0" applyNumberFormat="1" applyFont="1" applyBorder="1" applyAlignment="1">
      <alignment horizontal="right" vertical="center" wrapText="1"/>
    </xf>
    <xf numFmtId="0" fontId="1" fillId="0" borderId="10" xfId="0" applyFont="1" applyBorder="1" applyAlignment="1">
      <alignment vertical="center" wrapText="1"/>
    </xf>
    <xf numFmtId="0" fontId="4" fillId="0" borderId="11" xfId="0" applyFont="1" applyBorder="1" applyAlignment="1">
      <alignment horizontal="right" vertical="center" wrapText="1"/>
    </xf>
    <xf numFmtId="0" fontId="5" fillId="0" borderId="10" xfId="0" applyFont="1" applyBorder="1" applyAlignment="1">
      <alignment vertical="center" wrapText="1"/>
    </xf>
    <xf numFmtId="0" fontId="1" fillId="0" borderId="0" xfId="0" applyFont="1" applyAlignment="1">
      <alignment vertical="center" wrapText="1"/>
    </xf>
    <xf numFmtId="0" fontId="2" fillId="0" borderId="12" xfId="0" applyFont="1" applyBorder="1" applyAlignment="1">
      <alignment horizontal="right" vertical="center" wrapText="1"/>
    </xf>
    <xf numFmtId="3" fontId="1" fillId="0" borderId="12" xfId="0" applyNumberFormat="1" applyFont="1" applyBorder="1" applyAlignment="1">
      <alignment horizontal="right" vertical="center" wrapText="1"/>
    </xf>
    <xf numFmtId="3" fontId="4" fillId="0" borderId="12" xfId="0" applyNumberFormat="1" applyFont="1" applyBorder="1" applyAlignment="1">
      <alignment horizontal="right" vertical="center" wrapText="1"/>
    </xf>
    <xf numFmtId="0" fontId="2" fillId="0" borderId="11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1" fillId="0" borderId="12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0" fillId="0" borderId="12" xfId="0" applyBorder="1" applyAlignment="1">
      <alignment vertical="top" wrapText="1"/>
    </xf>
    <xf numFmtId="0" fontId="1" fillId="0" borderId="16" xfId="0" applyFont="1" applyBorder="1" applyAlignment="1">
      <alignment vertical="top"/>
    </xf>
    <xf numFmtId="0" fontId="1" fillId="0" borderId="4" xfId="0" applyFont="1" applyBorder="1" applyAlignment="1">
      <alignment vertical="top"/>
    </xf>
    <xf numFmtId="0" fontId="1" fillId="0" borderId="0" xfId="0" applyFont="1" applyAlignment="1">
      <alignment vertical="top"/>
    </xf>
    <xf numFmtId="0" fontId="1" fillId="0" borderId="11" xfId="0" applyFont="1" applyBorder="1" applyAlignment="1">
      <alignment horizontal="right" vertical="top"/>
    </xf>
    <xf numFmtId="0" fontId="1" fillId="3" borderId="5" xfId="0" applyFont="1" applyFill="1" applyBorder="1" applyAlignment="1">
      <alignment vertical="center" wrapText="1"/>
    </xf>
    <xf numFmtId="0" fontId="1" fillId="3" borderId="6" xfId="0" applyFont="1" applyFill="1" applyBorder="1" applyAlignment="1">
      <alignment horizontal="right" vertical="center" wrapText="1"/>
    </xf>
    <xf numFmtId="0" fontId="1" fillId="3" borderId="6" xfId="0" applyFont="1" applyFill="1" applyBorder="1" applyAlignment="1">
      <alignment vertical="center" wrapText="1"/>
    </xf>
    <xf numFmtId="0" fontId="1" fillId="3" borderId="8" xfId="0" applyFont="1" applyFill="1" applyBorder="1" applyAlignment="1">
      <alignment horizontal="right" vertical="center" wrapText="1"/>
    </xf>
    <xf numFmtId="3" fontId="1" fillId="3" borderId="7" xfId="0" applyNumberFormat="1" applyFont="1" applyFill="1" applyBorder="1" applyAlignment="1">
      <alignment horizontal="right" vertical="center" wrapText="1"/>
    </xf>
    <xf numFmtId="0" fontId="2" fillId="3" borderId="5" xfId="0" applyFont="1" applyFill="1" applyBorder="1" applyAlignment="1">
      <alignment vertical="center" wrapText="1"/>
    </xf>
    <xf numFmtId="3" fontId="1" fillId="3" borderId="8" xfId="0" applyNumberFormat="1" applyFont="1" applyFill="1" applyBorder="1" applyAlignment="1">
      <alignment horizontal="right" vertical="center" wrapText="1"/>
    </xf>
    <xf numFmtId="0" fontId="1" fillId="3" borderId="17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2" fillId="3" borderId="13" xfId="0" applyFont="1" applyFill="1" applyBorder="1" applyAlignment="1">
      <alignment vertical="center" wrapText="1"/>
    </xf>
    <xf numFmtId="0" fontId="1" fillId="3" borderId="14" xfId="0" applyFont="1" applyFill="1" applyBorder="1" applyAlignment="1">
      <alignment horizontal="right" vertical="center" wrapText="1"/>
    </xf>
    <xf numFmtId="0" fontId="1" fillId="3" borderId="14" xfId="0" applyFont="1" applyFill="1" applyBorder="1" applyAlignment="1">
      <alignment vertical="center" wrapText="1"/>
    </xf>
    <xf numFmtId="3" fontId="1" fillId="3" borderId="15" xfId="0" applyNumberFormat="1" applyFont="1" applyFill="1" applyBorder="1" applyAlignment="1">
      <alignment horizontal="right" vertical="center" wrapText="1"/>
    </xf>
    <xf numFmtId="0" fontId="1" fillId="3" borderId="13" xfId="0" applyFont="1" applyFill="1" applyBorder="1" applyAlignment="1">
      <alignment horizontal="justify" vertical="center" wrapText="1"/>
    </xf>
    <xf numFmtId="3" fontId="1" fillId="3" borderId="20" xfId="0" applyNumberFormat="1" applyFont="1" applyFill="1" applyBorder="1" applyAlignment="1">
      <alignment horizontal="right" vertical="center" wrapText="1"/>
    </xf>
    <xf numFmtId="0" fontId="1" fillId="3" borderId="13" xfId="0" applyFont="1" applyFill="1" applyBorder="1" applyAlignment="1">
      <alignment vertical="center" wrapText="1"/>
    </xf>
    <xf numFmtId="0" fontId="1" fillId="3" borderId="20" xfId="0" applyFont="1" applyFill="1" applyBorder="1" applyAlignment="1">
      <alignment horizontal="right" vertical="center" wrapText="1"/>
    </xf>
    <xf numFmtId="0" fontId="6" fillId="3" borderId="23" xfId="0" applyFont="1" applyFill="1" applyBorder="1" applyAlignment="1">
      <alignment vertical="center" wrapText="1"/>
    </xf>
    <xf numFmtId="0" fontId="6" fillId="3" borderId="24" xfId="0" applyFont="1" applyFill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4" fillId="0" borderId="10" xfId="0" applyFont="1" applyBorder="1" applyAlignment="1">
      <alignment vertical="center" wrapText="1"/>
    </xf>
    <xf numFmtId="3" fontId="4" fillId="0" borderId="11" xfId="0" applyNumberFormat="1" applyFont="1" applyBorder="1" applyAlignment="1">
      <alignment horizontal="right" vertical="center" wrapText="1"/>
    </xf>
    <xf numFmtId="3" fontId="1" fillId="3" borderId="9" xfId="0" applyNumberFormat="1" applyFont="1" applyFill="1" applyBorder="1" applyAlignment="1">
      <alignment horizontal="right" vertical="center" wrapText="1"/>
    </xf>
    <xf numFmtId="0" fontId="2" fillId="0" borderId="16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1" fillId="0" borderId="11" xfId="0" applyFont="1" applyBorder="1" applyAlignment="1">
      <alignment horizontal="right" vertical="center" wrapText="1"/>
    </xf>
    <xf numFmtId="0" fontId="9" fillId="0" borderId="8" xfId="1" applyFont="1" applyBorder="1" applyAlignment="1">
      <alignment horizontal="center" vertical="center" wrapText="1"/>
    </xf>
    <xf numFmtId="3" fontId="4" fillId="0" borderId="11" xfId="0" applyNumberFormat="1" applyFont="1" applyBorder="1" applyAlignment="1">
      <alignment vertical="center" wrapText="1"/>
    </xf>
    <xf numFmtId="4" fontId="1" fillId="0" borderId="12" xfId="0" applyNumberFormat="1" applyFont="1" applyBorder="1" applyAlignment="1">
      <alignment horizontal="right" vertical="center" wrapText="1"/>
    </xf>
    <xf numFmtId="4" fontId="4" fillId="0" borderId="12" xfId="0" applyNumberFormat="1" applyFont="1" applyBorder="1" applyAlignment="1">
      <alignment horizontal="right" vertical="center" wrapText="1"/>
    </xf>
    <xf numFmtId="4" fontId="6" fillId="3" borderId="21" xfId="0" applyNumberFormat="1" applyFont="1" applyFill="1" applyBorder="1" applyAlignment="1">
      <alignment horizontal="right" vertical="center" wrapText="1"/>
    </xf>
    <xf numFmtId="0" fontId="6" fillId="3" borderId="5" xfId="0" applyFont="1" applyFill="1" applyBorder="1" applyAlignment="1">
      <alignment horizontal="right" vertical="center" wrapText="1"/>
    </xf>
    <xf numFmtId="0" fontId="6" fillId="3" borderId="6" xfId="0" applyFont="1" applyFill="1" applyBorder="1" applyAlignment="1">
      <alignment vertical="center" wrapText="1"/>
    </xf>
    <xf numFmtId="3" fontId="6" fillId="3" borderId="8" xfId="0" applyNumberFormat="1" applyFont="1" applyFill="1" applyBorder="1" applyAlignment="1">
      <alignment horizontal="right" vertical="center" wrapText="1"/>
    </xf>
    <xf numFmtId="4" fontId="1" fillId="3" borderId="8" xfId="0" applyNumberFormat="1" applyFont="1" applyFill="1" applyBorder="1" applyAlignment="1">
      <alignment horizontal="right" vertical="center" wrapText="1"/>
    </xf>
    <xf numFmtId="0" fontId="6" fillId="2" borderId="5" xfId="0" applyFont="1" applyFill="1" applyBorder="1" applyAlignment="1">
      <alignment horizontal="right" vertical="center" wrapText="1"/>
    </xf>
    <xf numFmtId="0" fontId="6" fillId="2" borderId="6" xfId="0" applyFont="1" applyFill="1" applyBorder="1" applyAlignment="1">
      <alignment vertical="center" wrapText="1"/>
    </xf>
    <xf numFmtId="0" fontId="6" fillId="2" borderId="8" xfId="0" applyFont="1" applyFill="1" applyBorder="1" applyAlignment="1">
      <alignment vertical="center" wrapText="1"/>
    </xf>
    <xf numFmtId="3" fontId="6" fillId="2" borderId="25" xfId="0" applyNumberFormat="1" applyFont="1" applyFill="1" applyBorder="1" applyAlignment="1">
      <alignment horizontal="right" vertical="center" wrapText="1"/>
    </xf>
    <xf numFmtId="4" fontId="6" fillId="2" borderId="7" xfId="0" applyNumberFormat="1" applyFont="1" applyFill="1" applyBorder="1" applyAlignment="1">
      <alignment horizontal="right" vertical="center" wrapText="1"/>
    </xf>
    <xf numFmtId="0" fontId="6" fillId="3" borderId="8" xfId="0" applyFont="1" applyFill="1" applyBorder="1" applyAlignment="1">
      <alignment vertical="center" wrapText="1"/>
    </xf>
    <xf numFmtId="0" fontId="6" fillId="3" borderId="13" xfId="0" applyFont="1" applyFill="1" applyBorder="1" applyAlignment="1">
      <alignment horizontal="right" vertical="center" wrapText="1"/>
    </xf>
    <xf numFmtId="0" fontId="6" fillId="3" borderId="14" xfId="0" applyFont="1" applyFill="1" applyBorder="1" applyAlignment="1">
      <alignment vertical="center" wrapText="1"/>
    </xf>
    <xf numFmtId="3" fontId="6" fillId="3" borderId="18" xfId="0" applyNumberFormat="1" applyFont="1" applyFill="1" applyBorder="1" applyAlignment="1">
      <alignment horizontal="right" vertical="center" wrapText="1"/>
    </xf>
    <xf numFmtId="0" fontId="1" fillId="3" borderId="27" xfId="0" applyFont="1" applyFill="1" applyBorder="1" applyAlignment="1">
      <alignment vertical="center" wrapText="1"/>
    </xf>
    <xf numFmtId="0" fontId="1" fillId="3" borderId="28" xfId="0" applyFont="1" applyFill="1" applyBorder="1" applyAlignment="1">
      <alignment horizontal="right" vertical="center" wrapText="1"/>
    </xf>
    <xf numFmtId="0" fontId="1" fillId="3" borderId="28" xfId="0" applyFont="1" applyFill="1" applyBorder="1" applyAlignment="1">
      <alignment vertical="center" wrapText="1"/>
    </xf>
    <xf numFmtId="3" fontId="1" fillId="3" borderId="26" xfId="0" applyNumberFormat="1" applyFont="1" applyFill="1" applyBorder="1" applyAlignment="1">
      <alignment horizontal="right" vertical="center" wrapText="1"/>
    </xf>
    <xf numFmtId="3" fontId="6" fillId="3" borderId="15" xfId="0" applyNumberFormat="1" applyFont="1" applyFill="1" applyBorder="1" applyAlignment="1">
      <alignment horizontal="right" vertical="center" wrapText="1"/>
    </xf>
    <xf numFmtId="0" fontId="1" fillId="0" borderId="12" xfId="0" applyFont="1" applyBorder="1" applyAlignment="1">
      <alignment horizontal="right" vertical="center" wrapText="1"/>
    </xf>
    <xf numFmtId="3" fontId="6" fillId="3" borderId="7" xfId="0" applyNumberFormat="1" applyFont="1" applyFill="1" applyBorder="1" applyAlignment="1">
      <alignment horizontal="right" vertical="center" wrapText="1"/>
    </xf>
    <xf numFmtId="0" fontId="1" fillId="3" borderId="29" xfId="0" applyFont="1" applyFill="1" applyBorder="1" applyAlignment="1">
      <alignment vertical="center" wrapText="1"/>
    </xf>
    <xf numFmtId="0" fontId="1" fillId="3" borderId="2" xfId="0" applyFont="1" applyFill="1" applyBorder="1" applyAlignment="1">
      <alignment horizontal="right" vertical="center" wrapText="1"/>
    </xf>
    <xf numFmtId="0" fontId="1" fillId="0" borderId="30" xfId="0" applyFont="1" applyBorder="1" applyAlignment="1">
      <alignment vertical="center" wrapText="1"/>
    </xf>
    <xf numFmtId="0" fontId="1" fillId="0" borderId="11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10" fillId="0" borderId="10" xfId="0" applyFont="1" applyBorder="1" applyAlignment="1">
      <alignment vertical="center" wrapText="1"/>
    </xf>
    <xf numFmtId="4" fontId="6" fillId="3" borderId="25" xfId="0" applyNumberFormat="1" applyFont="1" applyFill="1" applyBorder="1" applyAlignment="1">
      <alignment horizontal="right" vertical="center" wrapText="1"/>
    </xf>
    <xf numFmtId="0" fontId="6" fillId="3" borderId="31" xfId="0" applyFont="1" applyFill="1" applyBorder="1" applyAlignment="1">
      <alignment vertical="center" wrapText="1"/>
    </xf>
    <xf numFmtId="0" fontId="6" fillId="3" borderId="32" xfId="0" applyFont="1" applyFill="1" applyBorder="1" applyAlignment="1">
      <alignment vertical="center" wrapText="1"/>
    </xf>
    <xf numFmtId="0" fontId="6" fillId="3" borderId="33" xfId="0" applyFont="1" applyFill="1" applyBorder="1" applyAlignment="1">
      <alignment vertical="center" wrapText="1"/>
    </xf>
    <xf numFmtId="3" fontId="6" fillId="3" borderId="18" xfId="0" applyNumberFormat="1" applyFont="1" applyFill="1" applyBorder="1" applyAlignment="1">
      <alignment vertical="center" wrapText="1"/>
    </xf>
    <xf numFmtId="0" fontId="2" fillId="0" borderId="30" xfId="0" applyFont="1" applyBorder="1" applyAlignment="1">
      <alignment vertical="center" wrapText="1"/>
    </xf>
    <xf numFmtId="4" fontId="1" fillId="3" borderId="7" xfId="0" applyNumberFormat="1" applyFont="1" applyFill="1" applyBorder="1" applyAlignment="1">
      <alignment horizontal="right" vertical="center" wrapText="1"/>
    </xf>
    <xf numFmtId="0" fontId="4" fillId="0" borderId="12" xfId="0" applyFont="1" applyBorder="1" applyAlignment="1">
      <alignment horizontal="right" vertical="center" wrapText="1"/>
    </xf>
    <xf numFmtId="0" fontId="2" fillId="0" borderId="12" xfId="0" applyFont="1" applyBorder="1" applyAlignment="1">
      <alignment vertical="center" wrapText="1"/>
    </xf>
    <xf numFmtId="3" fontId="1" fillId="0" borderId="12" xfId="0" applyNumberFormat="1" applyFont="1" applyBorder="1" applyAlignment="1">
      <alignment vertical="center" wrapText="1"/>
    </xf>
    <xf numFmtId="3" fontId="10" fillId="0" borderId="12" xfId="0" applyNumberFormat="1" applyFont="1" applyBorder="1" applyAlignment="1">
      <alignment vertical="center" wrapText="1"/>
    </xf>
    <xf numFmtId="4" fontId="6" fillId="3" borderId="8" xfId="0" applyNumberFormat="1" applyFont="1" applyFill="1" applyBorder="1" applyAlignment="1">
      <alignment horizontal="right" vertical="center" wrapText="1"/>
    </xf>
    <xf numFmtId="4" fontId="1" fillId="3" borderId="15" xfId="0" applyNumberFormat="1" applyFont="1" applyFill="1" applyBorder="1" applyAlignment="1">
      <alignment horizontal="right" vertical="center" wrapText="1"/>
    </xf>
    <xf numFmtId="4" fontId="1" fillId="0" borderId="11" xfId="0" applyNumberFormat="1" applyFont="1" applyBorder="1" applyAlignment="1">
      <alignment horizontal="right" vertical="center" wrapText="1"/>
    </xf>
    <xf numFmtId="4" fontId="4" fillId="0" borderId="11" xfId="0" applyNumberFormat="1" applyFont="1" applyBorder="1" applyAlignment="1">
      <alignment vertical="center" wrapText="1"/>
    </xf>
    <xf numFmtId="3" fontId="1" fillId="3" borderId="18" xfId="0" applyNumberFormat="1" applyFont="1" applyFill="1" applyBorder="1" applyAlignment="1">
      <alignment horizontal="right" vertical="center" wrapText="1"/>
    </xf>
    <xf numFmtId="3" fontId="1" fillId="3" borderId="9" xfId="0" applyNumberFormat="1" applyFont="1" applyFill="1" applyBorder="1" applyAlignment="1">
      <alignment horizontal="right" vertical="center" wrapText="1"/>
    </xf>
    <xf numFmtId="0" fontId="1" fillId="0" borderId="12" xfId="0" applyFont="1" applyBorder="1" applyAlignment="1">
      <alignment horizontal="right" vertical="center" wrapText="1"/>
    </xf>
    <xf numFmtId="3" fontId="4" fillId="0" borderId="11" xfId="0" applyNumberFormat="1" applyFont="1" applyBorder="1" applyAlignment="1">
      <alignment horizontal="right" vertical="center" wrapText="1"/>
    </xf>
    <xf numFmtId="0" fontId="7" fillId="0" borderId="0" xfId="0" applyFont="1" applyAlignment="1">
      <alignment horizontal="right" wrapText="1"/>
    </xf>
    <xf numFmtId="0" fontId="7" fillId="0" borderId="0" xfId="0" applyFont="1" applyAlignment="1">
      <alignment horizontal="right"/>
    </xf>
    <xf numFmtId="0" fontId="1" fillId="3" borderId="31" xfId="0" applyFont="1" applyFill="1" applyBorder="1" applyAlignment="1">
      <alignment vertical="center" wrapText="1"/>
    </xf>
    <xf numFmtId="0" fontId="1" fillId="3" borderId="35" xfId="0" applyFont="1" applyFill="1" applyBorder="1" applyAlignment="1">
      <alignment vertical="center" wrapText="1"/>
    </xf>
    <xf numFmtId="0" fontId="1" fillId="3" borderId="32" xfId="0" applyFont="1" applyFill="1" applyBorder="1" applyAlignment="1">
      <alignment horizontal="right" vertical="center" wrapText="1"/>
    </xf>
    <xf numFmtId="0" fontId="1" fillId="3" borderId="36" xfId="0" applyFont="1" applyFill="1" applyBorder="1" applyAlignment="1">
      <alignment horizontal="right" vertical="center" wrapText="1"/>
    </xf>
    <xf numFmtId="0" fontId="1" fillId="3" borderId="34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7" fillId="0" borderId="0" xfId="0" applyFont="1" applyAlignment="1">
      <alignment horizontal="center"/>
    </xf>
    <xf numFmtId="0" fontId="2" fillId="0" borderId="16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4" fillId="0" borderId="10" xfId="0" applyFont="1" applyBorder="1" applyAlignment="1">
      <alignment vertical="center" wrapText="1"/>
    </xf>
  </cellXfs>
  <cellStyles count="2">
    <cellStyle name="Excel Built-in Normal 1" xfId="1" xr:uid="{00000000-0005-0000-0000-000000000000}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40"/>
  <sheetViews>
    <sheetView tabSelected="1" view="pageLayout" zoomScaleNormal="100" workbookViewId="0">
      <selection activeCell="E107" sqref="E107"/>
    </sheetView>
  </sheetViews>
  <sheetFormatPr defaultRowHeight="15" x14ac:dyDescent="0.25"/>
  <cols>
    <col min="3" max="3" width="38.28515625" customWidth="1"/>
    <col min="4" max="8" width="14.140625" customWidth="1"/>
    <col min="9" max="9" width="15.28515625" customWidth="1"/>
  </cols>
  <sheetData>
    <row r="1" spans="1:9" ht="15" customHeight="1" x14ac:dyDescent="0.25">
      <c r="A1" s="99" t="s">
        <v>69</v>
      </c>
      <c r="B1" s="100"/>
      <c r="C1" s="100"/>
      <c r="D1" s="100"/>
      <c r="E1" s="100"/>
      <c r="F1" s="100"/>
      <c r="G1" s="100"/>
      <c r="H1" s="100"/>
      <c r="I1" s="100"/>
    </row>
    <row r="2" spans="1:9" ht="15" customHeight="1" x14ac:dyDescent="0.25">
      <c r="A2" s="100" t="s">
        <v>62</v>
      </c>
      <c r="B2" s="100"/>
      <c r="C2" s="100"/>
      <c r="D2" s="100"/>
      <c r="E2" s="100"/>
      <c r="F2" s="100"/>
      <c r="G2" s="100"/>
      <c r="H2" s="100"/>
      <c r="I2" s="100"/>
    </row>
    <row r="3" spans="1:9" ht="15" customHeight="1" x14ac:dyDescent="0.25">
      <c r="A3" s="100" t="s">
        <v>70</v>
      </c>
      <c r="B3" s="100"/>
      <c r="C3" s="100"/>
      <c r="D3" s="100"/>
      <c r="E3" s="100"/>
      <c r="F3" s="100"/>
      <c r="G3" s="100"/>
      <c r="H3" s="100"/>
      <c r="I3" s="100"/>
    </row>
    <row r="5" spans="1:9" x14ac:dyDescent="0.25">
      <c r="A5" s="107" t="s">
        <v>41</v>
      </c>
      <c r="B5" s="107"/>
      <c r="C5" s="107"/>
      <c r="D5" s="107"/>
      <c r="E5" s="107"/>
      <c r="F5" s="107"/>
      <c r="G5" s="107"/>
      <c r="H5" s="107"/>
      <c r="I5" s="107"/>
    </row>
    <row r="6" spans="1:9" ht="13.15" customHeight="1" thickBot="1" x14ac:dyDescent="0.3"/>
    <row r="7" spans="1:9" ht="85.5" customHeight="1" thickBot="1" x14ac:dyDescent="0.3">
      <c r="A7" s="12" t="s">
        <v>0</v>
      </c>
      <c r="B7" s="13" t="s">
        <v>1</v>
      </c>
      <c r="C7" s="13" t="s">
        <v>2</v>
      </c>
      <c r="D7" s="49" t="s">
        <v>3</v>
      </c>
      <c r="E7" s="49" t="s">
        <v>76</v>
      </c>
      <c r="F7" s="49" t="s">
        <v>77</v>
      </c>
      <c r="G7" s="49" t="s">
        <v>4</v>
      </c>
      <c r="H7" s="49" t="s">
        <v>76</v>
      </c>
      <c r="I7" s="49" t="s">
        <v>77</v>
      </c>
    </row>
    <row r="8" spans="1:9" ht="16.5" thickBot="1" x14ac:dyDescent="0.3">
      <c r="A8" s="54">
        <v>600</v>
      </c>
      <c r="B8" s="55"/>
      <c r="C8" s="55" t="s">
        <v>42</v>
      </c>
      <c r="D8" s="56">
        <f t="shared" ref="D8:I8" si="0">D9</f>
        <v>70000</v>
      </c>
      <c r="E8" s="56">
        <f t="shared" si="0"/>
        <v>0</v>
      </c>
      <c r="F8" s="56">
        <f>F9</f>
        <v>70000</v>
      </c>
      <c r="G8" s="56">
        <f t="shared" si="0"/>
        <v>0</v>
      </c>
      <c r="H8" s="56">
        <f t="shared" si="0"/>
        <v>0</v>
      </c>
      <c r="I8" s="56">
        <f t="shared" si="0"/>
        <v>0</v>
      </c>
    </row>
    <row r="9" spans="1:9" ht="16.5" thickBot="1" x14ac:dyDescent="0.3">
      <c r="A9" s="29"/>
      <c r="B9" s="75">
        <v>60014</v>
      </c>
      <c r="C9" s="74" t="s">
        <v>43</v>
      </c>
      <c r="D9" s="45">
        <f t="shared" ref="D9:E9" si="1">D10+D11+D12</f>
        <v>70000</v>
      </c>
      <c r="E9" s="45">
        <f t="shared" si="1"/>
        <v>0</v>
      </c>
      <c r="F9" s="45">
        <f>F10+F11+F12</f>
        <v>70000</v>
      </c>
      <c r="G9" s="45">
        <f t="shared" ref="G9:I9" si="2">G10+G11+G12</f>
        <v>0</v>
      </c>
      <c r="H9" s="45">
        <f t="shared" si="2"/>
        <v>0</v>
      </c>
      <c r="I9" s="45">
        <f t="shared" si="2"/>
        <v>0</v>
      </c>
    </row>
    <row r="10" spans="1:9" ht="15.75" x14ac:dyDescent="0.25">
      <c r="A10" s="41"/>
      <c r="B10" s="1"/>
      <c r="C10" s="6" t="s">
        <v>7</v>
      </c>
      <c r="D10" s="48">
        <v>0</v>
      </c>
      <c r="E10" s="48">
        <v>0</v>
      </c>
      <c r="F10" s="48">
        <v>0</v>
      </c>
      <c r="G10" s="48">
        <v>0</v>
      </c>
      <c r="H10" s="48">
        <v>0</v>
      </c>
      <c r="I10" s="48">
        <v>0</v>
      </c>
    </row>
    <row r="11" spans="1:9" ht="15.75" x14ac:dyDescent="0.25">
      <c r="A11" s="18"/>
      <c r="B11" s="19"/>
      <c r="C11" s="20" t="s">
        <v>11</v>
      </c>
      <c r="D11" s="21">
        <v>0</v>
      </c>
      <c r="E11" s="21">
        <v>0</v>
      </c>
      <c r="F11" s="21">
        <v>0</v>
      </c>
      <c r="G11" s="21">
        <v>0</v>
      </c>
      <c r="H11" s="21">
        <v>0</v>
      </c>
      <c r="I11" s="21">
        <v>0</v>
      </c>
    </row>
    <row r="12" spans="1:9" ht="31.5" x14ac:dyDescent="0.25">
      <c r="A12" s="41"/>
      <c r="B12" s="1"/>
      <c r="C12" s="6" t="s">
        <v>10</v>
      </c>
      <c r="D12" s="2">
        <f t="shared" ref="D12:H12" si="3">D13</f>
        <v>70000</v>
      </c>
      <c r="E12" s="2">
        <f t="shared" si="3"/>
        <v>0</v>
      </c>
      <c r="F12" s="2">
        <f t="shared" si="3"/>
        <v>70000</v>
      </c>
      <c r="G12" s="2">
        <f t="shared" si="3"/>
        <v>0</v>
      </c>
      <c r="H12" s="2">
        <f t="shared" si="3"/>
        <v>0</v>
      </c>
      <c r="I12" s="2">
        <v>0</v>
      </c>
    </row>
    <row r="13" spans="1:9" ht="123.75" customHeight="1" thickBot="1" x14ac:dyDescent="0.3">
      <c r="A13" s="41"/>
      <c r="B13" s="42"/>
      <c r="C13" s="43" t="s">
        <v>44</v>
      </c>
      <c r="D13" s="50">
        <v>70000</v>
      </c>
      <c r="E13" s="50"/>
      <c r="F13" s="50">
        <f>D13+E13</f>
        <v>70000</v>
      </c>
      <c r="G13" s="50"/>
      <c r="H13" s="50"/>
      <c r="I13" s="50"/>
    </row>
    <row r="14" spans="1:9" ht="16.5" thickBot="1" x14ac:dyDescent="0.3">
      <c r="A14" s="58">
        <v>755</v>
      </c>
      <c r="B14" s="59"/>
      <c r="C14" s="60" t="s">
        <v>45</v>
      </c>
      <c r="D14" s="61">
        <f t="shared" ref="D14:I14" si="4">D15</f>
        <v>0</v>
      </c>
      <c r="E14" s="61">
        <f t="shared" si="4"/>
        <v>0</v>
      </c>
      <c r="F14" s="61">
        <f t="shared" si="4"/>
        <v>0</v>
      </c>
      <c r="G14" s="62">
        <f t="shared" si="4"/>
        <v>190080</v>
      </c>
      <c r="H14" s="62">
        <f t="shared" si="4"/>
        <v>0</v>
      </c>
      <c r="I14" s="62">
        <f t="shared" si="4"/>
        <v>190080</v>
      </c>
    </row>
    <row r="15" spans="1:9" ht="16.5" thickBot="1" x14ac:dyDescent="0.3">
      <c r="A15" s="22"/>
      <c r="B15" s="23">
        <v>75515</v>
      </c>
      <c r="C15" s="24" t="s">
        <v>46</v>
      </c>
      <c r="D15" s="25">
        <f t="shared" ref="D15:F15" si="5">D16+D17+D18</f>
        <v>0</v>
      </c>
      <c r="E15" s="25">
        <f t="shared" si="5"/>
        <v>0</v>
      </c>
      <c r="F15" s="25">
        <f t="shared" si="5"/>
        <v>0</v>
      </c>
      <c r="G15" s="57">
        <f t="shared" ref="G15:I15" si="6">G16+G17+G18</f>
        <v>190080</v>
      </c>
      <c r="H15" s="57">
        <f t="shared" si="6"/>
        <v>0</v>
      </c>
      <c r="I15" s="57">
        <f t="shared" si="6"/>
        <v>190080</v>
      </c>
    </row>
    <row r="16" spans="1:9" ht="15.75" x14ac:dyDescent="0.25">
      <c r="A16" s="41"/>
      <c r="B16" s="1"/>
      <c r="C16" s="6" t="s">
        <v>7</v>
      </c>
      <c r="D16" s="48">
        <v>0</v>
      </c>
      <c r="E16" s="48">
        <v>0</v>
      </c>
      <c r="F16" s="48">
        <v>0</v>
      </c>
      <c r="G16" s="8">
        <v>0</v>
      </c>
      <c r="H16" s="8">
        <v>0</v>
      </c>
      <c r="I16" s="8">
        <v>0</v>
      </c>
    </row>
    <row r="17" spans="1:9" ht="15.75" x14ac:dyDescent="0.25">
      <c r="A17" s="41"/>
      <c r="B17" s="1"/>
      <c r="C17" s="6" t="s">
        <v>11</v>
      </c>
      <c r="D17" s="48">
        <v>0</v>
      </c>
      <c r="E17" s="48">
        <v>0</v>
      </c>
      <c r="F17" s="48">
        <v>0</v>
      </c>
      <c r="G17" s="8">
        <v>0</v>
      </c>
      <c r="H17" s="8">
        <v>0</v>
      </c>
      <c r="I17" s="8">
        <v>0</v>
      </c>
    </row>
    <row r="18" spans="1:9" ht="31.5" x14ac:dyDescent="0.25">
      <c r="A18" s="41"/>
      <c r="B18" s="1"/>
      <c r="C18" s="6" t="s">
        <v>10</v>
      </c>
      <c r="D18" s="48">
        <f t="shared" ref="D18:I18" si="7">D19</f>
        <v>0</v>
      </c>
      <c r="E18" s="48">
        <f t="shared" si="7"/>
        <v>0</v>
      </c>
      <c r="F18" s="48">
        <v>0</v>
      </c>
      <c r="G18" s="51">
        <f t="shared" si="7"/>
        <v>190080</v>
      </c>
      <c r="H18" s="51">
        <f t="shared" si="7"/>
        <v>0</v>
      </c>
      <c r="I18" s="51">
        <f t="shared" si="7"/>
        <v>190080</v>
      </c>
    </row>
    <row r="19" spans="1:9" ht="87" customHeight="1" thickBot="1" x14ac:dyDescent="0.3">
      <c r="A19" s="46"/>
      <c r="B19" s="42"/>
      <c r="C19" s="43" t="s">
        <v>47</v>
      </c>
      <c r="D19" s="4"/>
      <c r="E19" s="4"/>
      <c r="F19" s="4"/>
      <c r="G19" s="52">
        <v>190080</v>
      </c>
      <c r="H19" s="52"/>
      <c r="I19" s="50">
        <f>G19+H19</f>
        <v>190080</v>
      </c>
    </row>
    <row r="20" spans="1:9" ht="16.5" thickBot="1" x14ac:dyDescent="0.3">
      <c r="A20" s="54">
        <v>801</v>
      </c>
      <c r="B20" s="55"/>
      <c r="C20" s="63" t="s">
        <v>5</v>
      </c>
      <c r="D20" s="80">
        <f t="shared" ref="D20:I20" si="8">D21+D42+D50+D32+D27</f>
        <v>1000</v>
      </c>
      <c r="E20" s="80">
        <f t="shared" si="8"/>
        <v>0</v>
      </c>
      <c r="F20" s="80">
        <f t="shared" si="8"/>
        <v>1000</v>
      </c>
      <c r="G20" s="80">
        <f t="shared" si="8"/>
        <v>8075280</v>
      </c>
      <c r="H20" s="80">
        <f t="shared" si="8"/>
        <v>-96637</v>
      </c>
      <c r="I20" s="80">
        <f t="shared" si="8"/>
        <v>7978643</v>
      </c>
    </row>
    <row r="21" spans="1:9" ht="16.5" thickBot="1" x14ac:dyDescent="0.3">
      <c r="A21" s="22"/>
      <c r="B21" s="23">
        <v>80101</v>
      </c>
      <c r="C21" s="24" t="s">
        <v>36</v>
      </c>
      <c r="D21" s="25">
        <f>D22+D24+D26</f>
        <v>0</v>
      </c>
      <c r="E21" s="25">
        <f>E22+E24+E26</f>
        <v>0</v>
      </c>
      <c r="F21" s="25">
        <f>F22+F24+F26</f>
        <v>0</v>
      </c>
      <c r="G21" s="26">
        <f>G22+G23+G26</f>
        <v>2192861</v>
      </c>
      <c r="H21" s="26">
        <f>H22+H23+H26</f>
        <v>-68446</v>
      </c>
      <c r="I21" s="26">
        <f>I22+I23+I26</f>
        <v>2124415</v>
      </c>
    </row>
    <row r="22" spans="1:9" ht="15.75" x14ac:dyDescent="0.25">
      <c r="A22" s="41"/>
      <c r="B22" s="1"/>
      <c r="C22" s="6" t="s">
        <v>7</v>
      </c>
      <c r="D22" s="48">
        <v>0</v>
      </c>
      <c r="E22" s="72">
        <v>0</v>
      </c>
      <c r="F22" s="72">
        <v>0</v>
      </c>
      <c r="G22" s="8">
        <v>0</v>
      </c>
      <c r="H22" s="72">
        <v>0</v>
      </c>
      <c r="I22" s="8">
        <v>0</v>
      </c>
    </row>
    <row r="23" spans="1:9" ht="15.75" x14ac:dyDescent="0.25">
      <c r="A23" s="41"/>
      <c r="B23" s="1"/>
      <c r="C23" s="6" t="s">
        <v>11</v>
      </c>
      <c r="D23" s="48">
        <v>0</v>
      </c>
      <c r="E23" s="72">
        <v>0</v>
      </c>
      <c r="F23" s="72">
        <v>0</v>
      </c>
      <c r="G23" s="8">
        <f t="shared" ref="G23:I24" si="9">G24</f>
        <v>2192861</v>
      </c>
      <c r="H23" s="8">
        <f>H24</f>
        <v>-68446</v>
      </c>
      <c r="I23" s="8">
        <f t="shared" si="9"/>
        <v>2124415</v>
      </c>
    </row>
    <row r="24" spans="1:9" ht="48.75" customHeight="1" x14ac:dyDescent="0.25">
      <c r="A24" s="41"/>
      <c r="B24" s="1"/>
      <c r="C24" s="14" t="s">
        <v>9</v>
      </c>
      <c r="D24" s="48"/>
      <c r="E24" s="72"/>
      <c r="F24" s="72"/>
      <c r="G24" s="9">
        <f t="shared" si="9"/>
        <v>2192861</v>
      </c>
      <c r="H24" s="9">
        <f>H25</f>
        <v>-68446</v>
      </c>
      <c r="I24" s="9">
        <f t="shared" si="9"/>
        <v>2124415</v>
      </c>
    </row>
    <row r="25" spans="1:9" ht="46.5" customHeight="1" x14ac:dyDescent="0.25">
      <c r="A25" s="41"/>
      <c r="B25" s="1"/>
      <c r="C25" s="14" t="s">
        <v>50</v>
      </c>
      <c r="D25" s="48"/>
      <c r="E25" s="72"/>
      <c r="F25" s="72"/>
      <c r="G25" s="9">
        <v>2192861</v>
      </c>
      <c r="H25" s="9">
        <f>51554-120000</f>
        <v>-68446</v>
      </c>
      <c r="I25" s="9">
        <f>SUM(G25:H25)</f>
        <v>2124415</v>
      </c>
    </row>
    <row r="26" spans="1:9" ht="35.25" customHeight="1" thickBot="1" x14ac:dyDescent="0.3">
      <c r="A26" s="41"/>
      <c r="B26" s="1"/>
      <c r="C26" s="6" t="s">
        <v>10</v>
      </c>
      <c r="D26" s="48">
        <v>0</v>
      </c>
      <c r="E26" s="72">
        <v>0</v>
      </c>
      <c r="F26" s="72">
        <v>0</v>
      </c>
      <c r="G26" s="8">
        <v>0</v>
      </c>
      <c r="H26" s="72"/>
      <c r="I26" s="8">
        <v>0</v>
      </c>
    </row>
    <row r="27" spans="1:9" ht="24.75" customHeight="1" thickBot="1" x14ac:dyDescent="0.3">
      <c r="A27" s="22"/>
      <c r="B27" s="23">
        <v>80115</v>
      </c>
      <c r="C27" s="24" t="s">
        <v>74</v>
      </c>
      <c r="D27" s="28">
        <f t="shared" ref="D27:I27" si="10">D28+D29+D30</f>
        <v>1000</v>
      </c>
      <c r="E27" s="28">
        <f t="shared" si="10"/>
        <v>0</v>
      </c>
      <c r="F27" s="28">
        <f t="shared" si="10"/>
        <v>1000</v>
      </c>
      <c r="G27" s="25">
        <f t="shared" si="10"/>
        <v>0</v>
      </c>
      <c r="H27" s="25">
        <f t="shared" si="10"/>
        <v>0</v>
      </c>
      <c r="I27" s="25">
        <f t="shared" si="10"/>
        <v>0</v>
      </c>
    </row>
    <row r="28" spans="1:9" ht="18" customHeight="1" x14ac:dyDescent="0.25">
      <c r="A28" s="41"/>
      <c r="B28" s="1"/>
      <c r="C28" s="6" t="s">
        <v>7</v>
      </c>
      <c r="D28" s="48">
        <v>0</v>
      </c>
      <c r="E28" s="72">
        <v>0</v>
      </c>
      <c r="F28" s="48">
        <v>0</v>
      </c>
      <c r="G28" s="8">
        <v>0</v>
      </c>
      <c r="H28" s="72">
        <v>0</v>
      </c>
      <c r="I28" s="8">
        <v>0</v>
      </c>
    </row>
    <row r="29" spans="1:9" ht="16.5" customHeight="1" x14ac:dyDescent="0.25">
      <c r="A29" s="41"/>
      <c r="B29" s="1"/>
      <c r="C29" s="6" t="s">
        <v>11</v>
      </c>
      <c r="D29" s="48">
        <v>0</v>
      </c>
      <c r="E29" s="72">
        <v>0</v>
      </c>
      <c r="F29" s="48">
        <v>0</v>
      </c>
      <c r="G29" s="8">
        <v>0</v>
      </c>
      <c r="H29" s="72">
        <v>0</v>
      </c>
      <c r="I29" s="8">
        <v>0</v>
      </c>
    </row>
    <row r="30" spans="1:9" ht="33.75" customHeight="1" x14ac:dyDescent="0.25">
      <c r="A30" s="41"/>
      <c r="B30" s="1"/>
      <c r="C30" s="6" t="s">
        <v>10</v>
      </c>
      <c r="D30" s="2">
        <f>D31</f>
        <v>1000</v>
      </c>
      <c r="E30" s="2">
        <f>E31</f>
        <v>0</v>
      </c>
      <c r="F30" s="2">
        <f>F31</f>
        <v>1000</v>
      </c>
      <c r="G30" s="8">
        <v>0</v>
      </c>
      <c r="H30" s="72">
        <v>0</v>
      </c>
      <c r="I30" s="8">
        <v>0</v>
      </c>
    </row>
    <row r="31" spans="1:9" ht="141.75" customHeight="1" thickBot="1" x14ac:dyDescent="0.3">
      <c r="A31" s="41"/>
      <c r="B31" s="1"/>
      <c r="C31" s="14" t="s">
        <v>75</v>
      </c>
      <c r="D31" s="44">
        <v>1000</v>
      </c>
      <c r="E31" s="9"/>
      <c r="F31" s="44">
        <f>D31+E31</f>
        <v>1000</v>
      </c>
      <c r="G31" s="8"/>
      <c r="H31" s="87"/>
      <c r="I31" s="8"/>
    </row>
    <row r="32" spans="1:9" ht="16.5" thickBot="1" x14ac:dyDescent="0.3">
      <c r="A32" s="27"/>
      <c r="B32" s="23">
        <v>80116</v>
      </c>
      <c r="C32" s="24" t="s">
        <v>54</v>
      </c>
      <c r="D32" s="28">
        <f t="shared" ref="D32:I32" si="11">D33+D34+D41</f>
        <v>0</v>
      </c>
      <c r="E32" s="28">
        <f t="shared" si="11"/>
        <v>0</v>
      </c>
      <c r="F32" s="28">
        <f t="shared" si="11"/>
        <v>0</v>
      </c>
      <c r="G32" s="26">
        <f t="shared" si="11"/>
        <v>1980000</v>
      </c>
      <c r="H32" s="26">
        <f t="shared" si="11"/>
        <v>0</v>
      </c>
      <c r="I32" s="26">
        <f t="shared" si="11"/>
        <v>1980000</v>
      </c>
    </row>
    <row r="33" spans="1:9" ht="15.75" x14ac:dyDescent="0.25">
      <c r="A33" s="46"/>
      <c r="B33" s="1"/>
      <c r="C33" s="6" t="s">
        <v>7</v>
      </c>
      <c r="D33" s="48">
        <v>0</v>
      </c>
      <c r="E33" s="48">
        <v>0</v>
      </c>
      <c r="F33" s="48">
        <v>0</v>
      </c>
      <c r="G33" s="72">
        <v>0</v>
      </c>
      <c r="H33" s="72">
        <v>0</v>
      </c>
      <c r="I33" s="72">
        <v>0</v>
      </c>
    </row>
    <row r="34" spans="1:9" ht="15.75" x14ac:dyDescent="0.25">
      <c r="A34" s="46"/>
      <c r="B34" s="1"/>
      <c r="C34" s="6" t="s">
        <v>11</v>
      </c>
      <c r="D34" s="48">
        <v>0</v>
      </c>
      <c r="E34" s="48">
        <v>0</v>
      </c>
      <c r="F34" s="48">
        <v>0</v>
      </c>
      <c r="G34" s="8">
        <f>G35</f>
        <v>1980000</v>
      </c>
      <c r="H34" s="8">
        <f>H35</f>
        <v>0</v>
      </c>
      <c r="I34" s="8">
        <f>I35</f>
        <v>1980000</v>
      </c>
    </row>
    <row r="35" spans="1:9" ht="48.75" customHeight="1" x14ac:dyDescent="0.25">
      <c r="A35" s="46"/>
      <c r="B35" s="1"/>
      <c r="C35" s="14" t="s">
        <v>9</v>
      </c>
      <c r="D35" s="4"/>
      <c r="E35" s="87"/>
      <c r="F35" s="87"/>
      <c r="G35" s="9">
        <f xml:space="preserve"> SUM(G36:G40)</f>
        <v>1980000</v>
      </c>
      <c r="H35" s="9">
        <f xml:space="preserve"> SUM(H36:H40)</f>
        <v>0</v>
      </c>
      <c r="I35" s="9">
        <f xml:space="preserve"> SUM(I36:I40)</f>
        <v>1980000</v>
      </c>
    </row>
    <row r="36" spans="1:9" ht="35.25" customHeight="1" x14ac:dyDescent="0.25">
      <c r="A36" s="46"/>
      <c r="B36" s="42"/>
      <c r="C36" s="14" t="s">
        <v>67</v>
      </c>
      <c r="D36" s="10"/>
      <c r="E36" s="88"/>
      <c r="F36" s="88"/>
      <c r="G36" s="9">
        <v>205000</v>
      </c>
      <c r="H36" s="90"/>
      <c r="I36" s="9">
        <f>G36+H36</f>
        <v>205000</v>
      </c>
    </row>
    <row r="37" spans="1:9" ht="53.25" customHeight="1" x14ac:dyDescent="0.25">
      <c r="A37" s="46"/>
      <c r="B37" s="42"/>
      <c r="C37" s="14" t="s">
        <v>66</v>
      </c>
      <c r="D37" s="10"/>
      <c r="E37" s="88"/>
      <c r="F37" s="88"/>
      <c r="G37" s="9">
        <v>820000</v>
      </c>
      <c r="H37" s="90"/>
      <c r="I37" s="9">
        <f t="shared" ref="I37:I40" si="12">G37+H37</f>
        <v>820000</v>
      </c>
    </row>
    <row r="38" spans="1:9" ht="49.5" customHeight="1" x14ac:dyDescent="0.25">
      <c r="A38" s="46"/>
      <c r="B38" s="42"/>
      <c r="C38" s="14" t="s">
        <v>79</v>
      </c>
      <c r="D38" s="10"/>
      <c r="E38" s="88"/>
      <c r="F38" s="88"/>
      <c r="G38" s="9">
        <v>310000</v>
      </c>
      <c r="H38" s="90"/>
      <c r="I38" s="9">
        <f t="shared" si="12"/>
        <v>310000</v>
      </c>
    </row>
    <row r="39" spans="1:9" ht="47.25" x14ac:dyDescent="0.25">
      <c r="A39" s="46"/>
      <c r="B39" s="42"/>
      <c r="C39" s="14" t="s">
        <v>80</v>
      </c>
      <c r="D39" s="10"/>
      <c r="E39" s="88"/>
      <c r="F39" s="88"/>
      <c r="G39" s="9">
        <v>235000</v>
      </c>
      <c r="H39" s="90"/>
      <c r="I39" s="9">
        <f t="shared" si="12"/>
        <v>235000</v>
      </c>
    </row>
    <row r="40" spans="1:9" ht="47.25" x14ac:dyDescent="0.25">
      <c r="A40" s="46"/>
      <c r="B40" s="42"/>
      <c r="C40" s="14" t="s">
        <v>81</v>
      </c>
      <c r="D40" s="10"/>
      <c r="E40" s="88"/>
      <c r="F40" s="88"/>
      <c r="G40" s="9">
        <v>410000</v>
      </c>
      <c r="H40" s="90"/>
      <c r="I40" s="9">
        <f t="shared" si="12"/>
        <v>410000</v>
      </c>
    </row>
    <row r="41" spans="1:9" ht="32.25" thickBot="1" x14ac:dyDescent="0.3">
      <c r="A41" s="46"/>
      <c r="B41" s="42"/>
      <c r="C41" s="6" t="s">
        <v>10</v>
      </c>
      <c r="D41" s="2">
        <v>0</v>
      </c>
      <c r="E41" s="8">
        <v>0</v>
      </c>
      <c r="F41" s="8">
        <v>0</v>
      </c>
      <c r="G41" s="15">
        <v>0</v>
      </c>
      <c r="H41" s="8">
        <v>0</v>
      </c>
      <c r="I41" s="89">
        <v>0</v>
      </c>
    </row>
    <row r="42" spans="1:9" ht="16.5" thickBot="1" x14ac:dyDescent="0.3">
      <c r="A42" s="27"/>
      <c r="B42" s="23">
        <v>80120</v>
      </c>
      <c r="C42" s="24" t="s">
        <v>6</v>
      </c>
      <c r="D42" s="25">
        <f t="shared" ref="D42:I42" si="13">D43+D44+D49</f>
        <v>0</v>
      </c>
      <c r="E42" s="25">
        <f t="shared" si="13"/>
        <v>0</v>
      </c>
      <c r="F42" s="25">
        <f t="shared" si="13"/>
        <v>0</v>
      </c>
      <c r="G42" s="86">
        <f t="shared" si="13"/>
        <v>2002419</v>
      </c>
      <c r="H42" s="86">
        <f t="shared" si="13"/>
        <v>-28191</v>
      </c>
      <c r="I42" s="86">
        <f t="shared" si="13"/>
        <v>1974228</v>
      </c>
    </row>
    <row r="43" spans="1:9" ht="15.75" customHeight="1" x14ac:dyDescent="0.25">
      <c r="A43" s="41"/>
      <c r="B43" s="1"/>
      <c r="C43" s="6" t="s">
        <v>7</v>
      </c>
      <c r="D43" s="48">
        <v>0</v>
      </c>
      <c r="E43" s="48">
        <v>0</v>
      </c>
      <c r="F43" s="48">
        <v>0</v>
      </c>
      <c r="G43" s="72">
        <v>0</v>
      </c>
      <c r="H43" s="72">
        <v>0</v>
      </c>
      <c r="I43" s="72">
        <v>0</v>
      </c>
    </row>
    <row r="44" spans="1:9" ht="15.75" customHeight="1" x14ac:dyDescent="0.25">
      <c r="A44" s="41"/>
      <c r="B44" s="1"/>
      <c r="C44" s="6" t="s">
        <v>8</v>
      </c>
      <c r="D44" s="48">
        <v>0</v>
      </c>
      <c r="E44" s="48">
        <v>0</v>
      </c>
      <c r="F44" s="48">
        <v>0</v>
      </c>
      <c r="G44" s="51">
        <f>G45</f>
        <v>2002419</v>
      </c>
      <c r="H44" s="51">
        <f>H45</f>
        <v>-28191</v>
      </c>
      <c r="I44" s="51">
        <f>I45</f>
        <v>1974228</v>
      </c>
    </row>
    <row r="45" spans="1:9" ht="42.75" customHeight="1" x14ac:dyDescent="0.25">
      <c r="A45" s="41"/>
      <c r="B45" s="1"/>
      <c r="C45" s="14" t="s">
        <v>9</v>
      </c>
      <c r="D45" s="4"/>
      <c r="E45" s="87"/>
      <c r="F45" s="87"/>
      <c r="G45" s="52">
        <f>SUM(G46:G48)</f>
        <v>2002419</v>
      </c>
      <c r="H45" s="52">
        <f>SUM(H46:H48)</f>
        <v>-28191</v>
      </c>
      <c r="I45" s="52">
        <f>SUM(I46:I48)</f>
        <v>1974228</v>
      </c>
    </row>
    <row r="46" spans="1:9" ht="38.25" customHeight="1" x14ac:dyDescent="0.25">
      <c r="A46" s="41"/>
      <c r="B46" s="1"/>
      <c r="C46" s="14" t="s">
        <v>71</v>
      </c>
      <c r="D46" s="48"/>
      <c r="E46" s="72"/>
      <c r="F46" s="72"/>
      <c r="G46" s="9">
        <v>55000</v>
      </c>
      <c r="H46" s="72"/>
      <c r="I46" s="9">
        <f t="shared" ref="I46:I48" si="14">G46+H46</f>
        <v>55000</v>
      </c>
    </row>
    <row r="47" spans="1:9" ht="47.25" customHeight="1" x14ac:dyDescent="0.25">
      <c r="A47" s="41"/>
      <c r="B47" s="1"/>
      <c r="C47" s="14" t="s">
        <v>53</v>
      </c>
      <c r="D47" s="48"/>
      <c r="E47" s="72"/>
      <c r="F47" s="72"/>
      <c r="G47" s="9">
        <v>1017419</v>
      </c>
      <c r="H47" s="9">
        <f>17635-45826</f>
        <v>-28191</v>
      </c>
      <c r="I47" s="9">
        <f t="shared" si="14"/>
        <v>989228</v>
      </c>
    </row>
    <row r="48" spans="1:9" ht="47.25" x14ac:dyDescent="0.25">
      <c r="A48" s="41"/>
      <c r="B48" s="1"/>
      <c r="C48" s="14" t="s">
        <v>82</v>
      </c>
      <c r="D48" s="48"/>
      <c r="E48" s="72"/>
      <c r="F48" s="72"/>
      <c r="G48" s="9">
        <v>930000</v>
      </c>
      <c r="H48" s="9"/>
      <c r="I48" s="9">
        <f t="shared" si="14"/>
        <v>930000</v>
      </c>
    </row>
    <row r="49" spans="1:9" ht="32.25" customHeight="1" thickBot="1" x14ac:dyDescent="0.3">
      <c r="A49" s="41"/>
      <c r="B49" s="1"/>
      <c r="C49" s="6" t="s">
        <v>10</v>
      </c>
      <c r="D49" s="48">
        <v>0</v>
      </c>
      <c r="E49" s="72">
        <v>0</v>
      </c>
      <c r="F49" s="72">
        <v>0</v>
      </c>
      <c r="G49" s="72">
        <v>0</v>
      </c>
      <c r="H49" s="72">
        <v>0</v>
      </c>
      <c r="I49" s="72">
        <v>0</v>
      </c>
    </row>
    <row r="50" spans="1:9" ht="15.75" customHeight="1" thickBot="1" x14ac:dyDescent="0.3">
      <c r="A50" s="22"/>
      <c r="B50" s="23">
        <v>80134</v>
      </c>
      <c r="C50" s="24" t="s">
        <v>12</v>
      </c>
      <c r="D50" s="25">
        <f>D51+D53+D55</f>
        <v>0</v>
      </c>
      <c r="E50" s="25">
        <f>E51+E53+E55</f>
        <v>0</v>
      </c>
      <c r="F50" s="25">
        <f>F51+F53+F55</f>
        <v>0</v>
      </c>
      <c r="G50" s="26">
        <f>G51+G52+G55</f>
        <v>1900000</v>
      </c>
      <c r="H50" s="26">
        <f>H51+H52+H55</f>
        <v>0</v>
      </c>
      <c r="I50" s="26">
        <f>I51+I52+I55</f>
        <v>1900000</v>
      </c>
    </row>
    <row r="51" spans="1:9" ht="15.75" x14ac:dyDescent="0.25">
      <c r="A51" s="41"/>
      <c r="B51" s="1"/>
      <c r="C51" s="6" t="s">
        <v>7</v>
      </c>
      <c r="D51" s="48">
        <v>0</v>
      </c>
      <c r="E51" s="48">
        <v>0</v>
      </c>
      <c r="F51" s="48">
        <v>0</v>
      </c>
      <c r="G51" s="72">
        <v>0</v>
      </c>
      <c r="H51" s="72">
        <v>0</v>
      </c>
      <c r="I51" s="72">
        <v>0</v>
      </c>
    </row>
    <row r="52" spans="1:9" ht="20.25" customHeight="1" x14ac:dyDescent="0.25">
      <c r="A52" s="41"/>
      <c r="B52" s="1"/>
      <c r="C52" s="6" t="s">
        <v>11</v>
      </c>
      <c r="D52" s="48">
        <v>0</v>
      </c>
      <c r="E52" s="48">
        <v>0</v>
      </c>
      <c r="F52" s="48">
        <v>0</v>
      </c>
      <c r="G52" s="8">
        <f t="shared" ref="G52:I53" si="15">G53</f>
        <v>1900000</v>
      </c>
      <c r="H52" s="8">
        <f t="shared" si="15"/>
        <v>0</v>
      </c>
      <c r="I52" s="8">
        <f t="shared" si="15"/>
        <v>1900000</v>
      </c>
    </row>
    <row r="53" spans="1:9" ht="34.5" customHeight="1" x14ac:dyDescent="0.25">
      <c r="A53" s="41"/>
      <c r="B53" s="1"/>
      <c r="C53" s="14" t="s">
        <v>9</v>
      </c>
      <c r="D53" s="48">
        <v>0</v>
      </c>
      <c r="E53" s="72"/>
      <c r="F53" s="72"/>
      <c r="G53" s="9">
        <f t="shared" si="15"/>
        <v>1900000</v>
      </c>
      <c r="H53" s="9">
        <f t="shared" si="15"/>
        <v>0</v>
      </c>
      <c r="I53" s="9">
        <f t="shared" si="15"/>
        <v>1900000</v>
      </c>
    </row>
    <row r="54" spans="1:9" ht="48" customHeight="1" x14ac:dyDescent="0.25">
      <c r="A54" s="41"/>
      <c r="B54" s="1"/>
      <c r="C54" s="14" t="s">
        <v>37</v>
      </c>
      <c r="D54" s="48"/>
      <c r="E54" s="72"/>
      <c r="F54" s="72"/>
      <c r="G54" s="9">
        <v>1900000</v>
      </c>
      <c r="H54" s="9"/>
      <c r="I54" s="9">
        <f>SUM(G54:H54)</f>
        <v>1900000</v>
      </c>
    </row>
    <row r="55" spans="1:9" ht="32.25" thickBot="1" x14ac:dyDescent="0.3">
      <c r="A55" s="41"/>
      <c r="B55" s="1"/>
      <c r="C55" s="6" t="s">
        <v>10</v>
      </c>
      <c r="D55" s="48">
        <v>0</v>
      </c>
      <c r="E55" s="72">
        <v>0</v>
      </c>
      <c r="F55" s="72">
        <v>0</v>
      </c>
      <c r="G55" s="72">
        <v>0</v>
      </c>
      <c r="H55" s="72">
        <v>0</v>
      </c>
      <c r="I55" s="72">
        <v>0</v>
      </c>
    </row>
    <row r="56" spans="1:9" ht="16.5" thickBot="1" x14ac:dyDescent="0.3">
      <c r="A56" s="81">
        <v>852</v>
      </c>
      <c r="B56" s="82"/>
      <c r="C56" s="83" t="s">
        <v>63</v>
      </c>
      <c r="D56" s="84">
        <f>D57</f>
        <v>0</v>
      </c>
      <c r="E56" s="84">
        <f>E57</f>
        <v>0</v>
      </c>
      <c r="F56" s="84">
        <f t="shared" ref="F56:I56" si="16">F57</f>
        <v>0</v>
      </c>
      <c r="G56" s="84">
        <f t="shared" si="16"/>
        <v>275600</v>
      </c>
      <c r="H56" s="84">
        <f t="shared" si="16"/>
        <v>0</v>
      </c>
      <c r="I56" s="84">
        <f t="shared" si="16"/>
        <v>275600</v>
      </c>
    </row>
    <row r="57" spans="1:9" ht="15" customHeight="1" x14ac:dyDescent="0.25">
      <c r="A57" s="101"/>
      <c r="B57" s="103">
        <v>85220</v>
      </c>
      <c r="C57" s="105" t="s">
        <v>64</v>
      </c>
      <c r="D57" s="95">
        <f t="shared" ref="D57" si="17">D59+D60+D61</f>
        <v>0</v>
      </c>
      <c r="E57" s="95">
        <f t="shared" ref="E57:F57" si="18">E59+E60+E61</f>
        <v>0</v>
      </c>
      <c r="F57" s="95">
        <f t="shared" si="18"/>
        <v>0</v>
      </c>
      <c r="G57" s="95">
        <f t="shared" ref="G57" si="19">G59+G60+G61</f>
        <v>275600</v>
      </c>
      <c r="H57" s="95">
        <f t="shared" ref="H57:I57" si="20">H59+H60+H61</f>
        <v>0</v>
      </c>
      <c r="I57" s="95">
        <f t="shared" si="20"/>
        <v>275600</v>
      </c>
    </row>
    <row r="58" spans="1:9" ht="15.75" customHeight="1" thickBot="1" x14ac:dyDescent="0.3">
      <c r="A58" s="102"/>
      <c r="B58" s="104"/>
      <c r="C58" s="106"/>
      <c r="D58" s="96"/>
      <c r="E58" s="96"/>
      <c r="F58" s="96"/>
      <c r="G58" s="96"/>
      <c r="H58" s="96"/>
      <c r="I58" s="96"/>
    </row>
    <row r="59" spans="1:9" ht="15.75" x14ac:dyDescent="0.25">
      <c r="A59" s="41"/>
      <c r="B59" s="1"/>
      <c r="C59" s="6" t="s">
        <v>7</v>
      </c>
      <c r="D59" s="48">
        <v>0</v>
      </c>
      <c r="E59" s="48">
        <v>0</v>
      </c>
      <c r="F59" s="48">
        <v>0</v>
      </c>
      <c r="G59" s="8">
        <v>0</v>
      </c>
      <c r="H59" s="8">
        <v>0</v>
      </c>
      <c r="I59" s="8">
        <v>0</v>
      </c>
    </row>
    <row r="60" spans="1:9" ht="15.75" x14ac:dyDescent="0.25">
      <c r="A60" s="41"/>
      <c r="B60" s="1"/>
      <c r="C60" s="6" t="s">
        <v>11</v>
      </c>
      <c r="D60" s="48">
        <v>0</v>
      </c>
      <c r="E60" s="48">
        <v>0</v>
      </c>
      <c r="F60" s="48">
        <v>0</v>
      </c>
      <c r="G60" s="72">
        <v>0</v>
      </c>
      <c r="H60" s="72">
        <v>0</v>
      </c>
      <c r="I60" s="72">
        <v>0</v>
      </c>
    </row>
    <row r="61" spans="1:9" ht="31.5" x14ac:dyDescent="0.25">
      <c r="A61" s="41"/>
      <c r="B61" s="1"/>
      <c r="C61" s="6" t="s">
        <v>10</v>
      </c>
      <c r="D61" s="48">
        <v>0</v>
      </c>
      <c r="E61" s="48">
        <v>0</v>
      </c>
      <c r="F61" s="48">
        <v>0</v>
      </c>
      <c r="G61" s="8">
        <f>G62</f>
        <v>275600</v>
      </c>
      <c r="H61" s="8">
        <f>H62</f>
        <v>0</v>
      </c>
      <c r="I61" s="8">
        <f>I62</f>
        <v>275600</v>
      </c>
    </row>
    <row r="62" spans="1:9" ht="79.5" thickBot="1" x14ac:dyDescent="0.3">
      <c r="A62" s="41"/>
      <c r="B62" s="42"/>
      <c r="C62" s="43" t="s">
        <v>65</v>
      </c>
      <c r="D62" s="77"/>
      <c r="E62" s="77"/>
      <c r="F62" s="77"/>
      <c r="G62" s="50">
        <v>275600</v>
      </c>
      <c r="H62" s="77"/>
      <c r="I62" s="50">
        <f>G62+H62</f>
        <v>275600</v>
      </c>
    </row>
    <row r="63" spans="1:9" ht="32.25" thickBot="1" x14ac:dyDescent="0.3">
      <c r="A63" s="54">
        <v>853</v>
      </c>
      <c r="B63" s="55"/>
      <c r="C63" s="55" t="s">
        <v>22</v>
      </c>
      <c r="D63" s="56">
        <f t="shared" ref="D63:I63" si="21">D64</f>
        <v>3078</v>
      </c>
      <c r="E63" s="56">
        <f t="shared" si="21"/>
        <v>0</v>
      </c>
      <c r="F63" s="56">
        <f t="shared" si="21"/>
        <v>3078</v>
      </c>
      <c r="G63" s="73">
        <f t="shared" si="21"/>
        <v>153867</v>
      </c>
      <c r="H63" s="73">
        <f t="shared" si="21"/>
        <v>0</v>
      </c>
      <c r="I63" s="73">
        <f t="shared" si="21"/>
        <v>153867</v>
      </c>
    </row>
    <row r="64" spans="1:9" ht="32.25" thickBot="1" x14ac:dyDescent="0.3">
      <c r="A64" s="22"/>
      <c r="B64" s="23">
        <v>85311</v>
      </c>
      <c r="C64" s="24" t="s">
        <v>23</v>
      </c>
      <c r="D64" s="28">
        <f t="shared" ref="D64" si="22">D65+D66+D68</f>
        <v>3078</v>
      </c>
      <c r="E64" s="28">
        <f t="shared" ref="E64:F64" si="23">E65+E66+E68</f>
        <v>0</v>
      </c>
      <c r="F64" s="28">
        <f t="shared" si="23"/>
        <v>3078</v>
      </c>
      <c r="G64" s="26">
        <f t="shared" ref="G64:H64" si="24">G65+G66+G68</f>
        <v>153867</v>
      </c>
      <c r="H64" s="26">
        <f t="shared" si="24"/>
        <v>0</v>
      </c>
      <c r="I64" s="26">
        <f t="shared" ref="I64" si="25">I65+I66+I68</f>
        <v>153867</v>
      </c>
    </row>
    <row r="65" spans="1:9" ht="15.75" x14ac:dyDescent="0.25">
      <c r="A65" s="41"/>
      <c r="B65" s="1"/>
      <c r="C65" s="6" t="s">
        <v>7</v>
      </c>
      <c r="D65" s="48">
        <v>0</v>
      </c>
      <c r="E65" s="48">
        <v>0</v>
      </c>
      <c r="F65" s="48">
        <v>0</v>
      </c>
      <c r="G65" s="8">
        <v>0</v>
      </c>
      <c r="H65" s="8">
        <v>0</v>
      </c>
      <c r="I65" s="8">
        <v>0</v>
      </c>
    </row>
    <row r="66" spans="1:9" ht="15.75" x14ac:dyDescent="0.25">
      <c r="A66" s="41"/>
      <c r="B66" s="1"/>
      <c r="C66" s="6" t="s">
        <v>11</v>
      </c>
      <c r="D66" s="48">
        <v>0</v>
      </c>
      <c r="E66" s="48">
        <v>0</v>
      </c>
      <c r="F66" s="48">
        <v>0</v>
      </c>
      <c r="G66" s="8">
        <f>G67</f>
        <v>153867</v>
      </c>
      <c r="H66" s="8">
        <f>H67</f>
        <v>0</v>
      </c>
      <c r="I66" s="8">
        <f>I67</f>
        <v>153867</v>
      </c>
    </row>
    <row r="67" spans="1:9" ht="105.75" customHeight="1" x14ac:dyDescent="0.25">
      <c r="A67" s="41"/>
      <c r="B67" s="42"/>
      <c r="C67" s="79" t="s">
        <v>72</v>
      </c>
      <c r="D67" s="77"/>
      <c r="E67" s="77"/>
      <c r="F67" s="77"/>
      <c r="G67" s="50">
        <v>153867</v>
      </c>
      <c r="H67" s="50"/>
      <c r="I67" s="50">
        <f>G67+H67</f>
        <v>153867</v>
      </c>
    </row>
    <row r="68" spans="1:9" ht="37.9" customHeight="1" x14ac:dyDescent="0.25">
      <c r="A68" s="41"/>
      <c r="B68" s="1"/>
      <c r="C68" s="6" t="s">
        <v>10</v>
      </c>
      <c r="D68" s="2">
        <f t="shared" ref="D68:F69" si="26">D69</f>
        <v>3078</v>
      </c>
      <c r="E68" s="2">
        <f t="shared" si="26"/>
        <v>0</v>
      </c>
      <c r="F68" s="2">
        <f t="shared" si="26"/>
        <v>3078</v>
      </c>
      <c r="G68" s="8">
        <v>0</v>
      </c>
      <c r="H68" s="8">
        <v>0</v>
      </c>
      <c r="I68" s="8">
        <v>0</v>
      </c>
    </row>
    <row r="69" spans="1:9" ht="106.5" customHeight="1" x14ac:dyDescent="0.25">
      <c r="A69" s="76"/>
      <c r="B69" s="77"/>
      <c r="C69" s="14" t="s">
        <v>60</v>
      </c>
      <c r="D69" s="44">
        <f t="shared" si="26"/>
        <v>3078</v>
      </c>
      <c r="E69" s="44">
        <f t="shared" si="26"/>
        <v>0</v>
      </c>
      <c r="F69" s="44">
        <f t="shared" si="26"/>
        <v>3078</v>
      </c>
      <c r="G69" s="8"/>
      <c r="H69" s="9"/>
      <c r="I69" s="8"/>
    </row>
    <row r="70" spans="1:9" ht="16.5" thickBot="1" x14ac:dyDescent="0.3">
      <c r="A70" s="76"/>
      <c r="B70" s="78"/>
      <c r="C70" s="14" t="s">
        <v>20</v>
      </c>
      <c r="D70" s="44">
        <v>3078</v>
      </c>
      <c r="E70" s="9"/>
      <c r="F70" s="9">
        <f>D70+E70</f>
        <v>3078</v>
      </c>
      <c r="G70" s="8"/>
      <c r="H70" s="9"/>
      <c r="I70" s="8"/>
    </row>
    <row r="71" spans="1:9" ht="16.5" thickBot="1" x14ac:dyDescent="0.3">
      <c r="A71" s="64">
        <v>854</v>
      </c>
      <c r="B71" s="65"/>
      <c r="C71" s="65" t="s">
        <v>24</v>
      </c>
      <c r="D71" s="66">
        <f t="shared" ref="D71" si="27">D72+D78+D84</f>
        <v>0</v>
      </c>
      <c r="E71" s="66">
        <f t="shared" ref="E71:F71" si="28">E72+E78+E84</f>
        <v>0</v>
      </c>
      <c r="F71" s="66">
        <f t="shared" si="28"/>
        <v>0</v>
      </c>
      <c r="G71" s="66">
        <f t="shared" ref="G71:I71" si="29">G72+G78+G84</f>
        <v>6423000</v>
      </c>
      <c r="H71" s="66">
        <f t="shared" ref="H71" si="30">H72+H78+H84</f>
        <v>0</v>
      </c>
      <c r="I71" s="66">
        <f t="shared" si="29"/>
        <v>6423000</v>
      </c>
    </row>
    <row r="72" spans="1:9" ht="16.5" thickBot="1" x14ac:dyDescent="0.3">
      <c r="A72" s="29"/>
      <c r="B72" s="30">
        <v>85402</v>
      </c>
      <c r="C72" s="47" t="s">
        <v>25</v>
      </c>
      <c r="D72" s="28">
        <f t="shared" ref="D72" si="31">D73+D74+D77</f>
        <v>0</v>
      </c>
      <c r="E72" s="28">
        <f t="shared" ref="E72:F72" si="32">E73+E74+E77</f>
        <v>0</v>
      </c>
      <c r="F72" s="28">
        <f t="shared" si="32"/>
        <v>0</v>
      </c>
      <c r="G72" s="28">
        <f t="shared" ref="G72:I72" si="33">G73+G74+G77</f>
        <v>1200000</v>
      </c>
      <c r="H72" s="28">
        <f t="shared" ref="H72" si="34">H73+H74+H77</f>
        <v>0</v>
      </c>
      <c r="I72" s="28">
        <f t="shared" si="33"/>
        <v>1200000</v>
      </c>
    </row>
    <row r="73" spans="1:9" ht="15.75" x14ac:dyDescent="0.25">
      <c r="A73" s="41"/>
      <c r="B73" s="1"/>
      <c r="C73" s="6" t="s">
        <v>7</v>
      </c>
      <c r="D73" s="48">
        <v>0</v>
      </c>
      <c r="E73" s="48">
        <v>0</v>
      </c>
      <c r="F73" s="48">
        <v>0</v>
      </c>
      <c r="G73" s="72">
        <v>0</v>
      </c>
      <c r="H73" s="72">
        <v>0</v>
      </c>
      <c r="I73" s="72">
        <v>0</v>
      </c>
    </row>
    <row r="74" spans="1:9" ht="15.75" x14ac:dyDescent="0.25">
      <c r="A74" s="41"/>
      <c r="B74" s="1"/>
      <c r="C74" s="6" t="s">
        <v>11</v>
      </c>
      <c r="D74" s="48">
        <v>0</v>
      </c>
      <c r="E74" s="48">
        <v>0</v>
      </c>
      <c r="F74" s="48">
        <v>0</v>
      </c>
      <c r="G74" s="8">
        <f>G75</f>
        <v>1200000</v>
      </c>
      <c r="H74" s="8">
        <f>H75</f>
        <v>0</v>
      </c>
      <c r="I74" s="8">
        <f>I75</f>
        <v>1200000</v>
      </c>
    </row>
    <row r="75" spans="1:9" ht="49.5" customHeight="1" x14ac:dyDescent="0.25">
      <c r="A75" s="41"/>
      <c r="B75" s="1"/>
      <c r="C75" s="14" t="s">
        <v>9</v>
      </c>
      <c r="D75" s="4">
        <v>0</v>
      </c>
      <c r="E75" s="87"/>
      <c r="F75" s="87"/>
      <c r="G75" s="9">
        <f>SUM(G76:G76)</f>
        <v>1200000</v>
      </c>
      <c r="H75" s="9">
        <f>SUM(H76:H76)</f>
        <v>0</v>
      </c>
      <c r="I75" s="9">
        <f>SUM(I76:I76)</f>
        <v>1200000</v>
      </c>
    </row>
    <row r="76" spans="1:9" ht="63" x14ac:dyDescent="0.25">
      <c r="A76" s="41"/>
      <c r="B76" s="1"/>
      <c r="C76" s="14" t="s">
        <v>57</v>
      </c>
      <c r="D76" s="48"/>
      <c r="E76" s="72"/>
      <c r="F76" s="72"/>
      <c r="G76" s="9">
        <v>1200000</v>
      </c>
      <c r="H76" s="9"/>
      <c r="I76" s="9">
        <f>G76+H76</f>
        <v>1200000</v>
      </c>
    </row>
    <row r="77" spans="1:9" ht="32.25" thickBot="1" x14ac:dyDescent="0.3">
      <c r="A77" s="41"/>
      <c r="B77" s="1"/>
      <c r="C77" s="6" t="s">
        <v>10</v>
      </c>
      <c r="D77" s="48">
        <v>0</v>
      </c>
      <c r="E77" s="72">
        <v>0</v>
      </c>
      <c r="F77" s="72">
        <v>0</v>
      </c>
      <c r="G77" s="72">
        <v>0</v>
      </c>
      <c r="H77" s="72">
        <v>0</v>
      </c>
      <c r="I77" s="72">
        <v>0</v>
      </c>
    </row>
    <row r="78" spans="1:9" ht="37.9" customHeight="1" thickBot="1" x14ac:dyDescent="0.3">
      <c r="A78" s="35"/>
      <c r="B78" s="32">
        <v>85404</v>
      </c>
      <c r="C78" s="33" t="s">
        <v>26</v>
      </c>
      <c r="D78" s="28">
        <f t="shared" ref="D78" si="35">D79+D80+D83</f>
        <v>0</v>
      </c>
      <c r="E78" s="28">
        <f t="shared" ref="E78:F78" si="36">E79+E80+E83</f>
        <v>0</v>
      </c>
      <c r="F78" s="28">
        <f t="shared" si="36"/>
        <v>0</v>
      </c>
      <c r="G78" s="36">
        <f t="shared" ref="G78:H78" si="37">G79+G80+G83</f>
        <v>463000</v>
      </c>
      <c r="H78" s="36">
        <f t="shared" si="37"/>
        <v>0</v>
      </c>
      <c r="I78" s="36">
        <f t="shared" ref="I78" si="38">I79+I80+I83</f>
        <v>463000</v>
      </c>
    </row>
    <row r="79" spans="1:9" ht="15.75" x14ac:dyDescent="0.25">
      <c r="A79" s="41"/>
      <c r="B79" s="1"/>
      <c r="C79" s="6" t="s">
        <v>7</v>
      </c>
      <c r="D79" s="48">
        <v>0</v>
      </c>
      <c r="E79" s="48">
        <v>0</v>
      </c>
      <c r="F79" s="48">
        <v>0</v>
      </c>
      <c r="G79" s="72">
        <v>0</v>
      </c>
      <c r="H79" s="72">
        <v>0</v>
      </c>
      <c r="I79" s="72">
        <v>0</v>
      </c>
    </row>
    <row r="80" spans="1:9" ht="15.75" x14ac:dyDescent="0.25">
      <c r="A80" s="41"/>
      <c r="B80" s="1"/>
      <c r="C80" s="6" t="s">
        <v>11</v>
      </c>
      <c r="D80" s="48">
        <v>0</v>
      </c>
      <c r="E80" s="48">
        <v>0</v>
      </c>
      <c r="F80" s="48">
        <v>0</v>
      </c>
      <c r="G80" s="8">
        <f t="shared" ref="G80:I80" si="39">G81</f>
        <v>463000</v>
      </c>
      <c r="H80" s="8">
        <f t="shared" si="39"/>
        <v>0</v>
      </c>
      <c r="I80" s="8">
        <f t="shared" si="39"/>
        <v>463000</v>
      </c>
    </row>
    <row r="81" spans="1:9" ht="43.5" customHeight="1" x14ac:dyDescent="0.25">
      <c r="A81" s="41"/>
      <c r="B81" s="1"/>
      <c r="C81" s="14" t="s">
        <v>27</v>
      </c>
      <c r="D81" s="48"/>
      <c r="E81" s="48"/>
      <c r="F81" s="48"/>
      <c r="G81" s="9">
        <f>SUM(G82:G82)</f>
        <v>463000</v>
      </c>
      <c r="H81" s="9">
        <f>SUM(H82:H82)</f>
        <v>0</v>
      </c>
      <c r="I81" s="9">
        <f>SUM(I82:I82)</f>
        <v>463000</v>
      </c>
    </row>
    <row r="82" spans="1:9" ht="63" x14ac:dyDescent="0.25">
      <c r="A82" s="41"/>
      <c r="B82" s="1"/>
      <c r="C82" s="14" t="s">
        <v>58</v>
      </c>
      <c r="D82" s="48"/>
      <c r="E82" s="48"/>
      <c r="F82" s="48"/>
      <c r="G82" s="9">
        <v>463000</v>
      </c>
      <c r="H82" s="9"/>
      <c r="I82" s="9">
        <f>G82+H82</f>
        <v>463000</v>
      </c>
    </row>
    <row r="83" spans="1:9" ht="32.25" thickBot="1" x14ac:dyDescent="0.3">
      <c r="A83" s="41"/>
      <c r="B83" s="1"/>
      <c r="C83" s="6" t="s">
        <v>10</v>
      </c>
      <c r="D83" s="48">
        <v>0</v>
      </c>
      <c r="E83" s="48">
        <v>0</v>
      </c>
      <c r="F83" s="48">
        <v>0</v>
      </c>
      <c r="G83" s="72">
        <v>0</v>
      </c>
      <c r="H83" s="72">
        <v>0</v>
      </c>
      <c r="I83" s="72">
        <v>0</v>
      </c>
    </row>
    <row r="84" spans="1:9" ht="33.6" customHeight="1" thickBot="1" x14ac:dyDescent="0.3">
      <c r="A84" s="22"/>
      <c r="B84" s="23">
        <v>85419</v>
      </c>
      <c r="C84" s="24" t="s">
        <v>28</v>
      </c>
      <c r="D84" s="28">
        <f t="shared" ref="D84:E84" si="40">D85+D86+D89</f>
        <v>0</v>
      </c>
      <c r="E84" s="28">
        <f t="shared" si="40"/>
        <v>0</v>
      </c>
      <c r="F84" s="28">
        <f t="shared" ref="F84" si="41">F85+F86+F89</f>
        <v>0</v>
      </c>
      <c r="G84" s="26">
        <f t="shared" ref="G84" si="42">G85+G86+G89</f>
        <v>4760000</v>
      </c>
      <c r="H84" s="26">
        <f t="shared" ref="H84:I84" si="43">H85+H86+H89</f>
        <v>0</v>
      </c>
      <c r="I84" s="26">
        <f t="shared" si="43"/>
        <v>4760000</v>
      </c>
    </row>
    <row r="85" spans="1:9" ht="15.75" x14ac:dyDescent="0.25">
      <c r="A85" s="41"/>
      <c r="B85" s="1"/>
      <c r="C85" s="6" t="s">
        <v>7</v>
      </c>
      <c r="D85" s="48">
        <v>0</v>
      </c>
      <c r="E85" s="48">
        <v>0</v>
      </c>
      <c r="F85" s="48">
        <v>0</v>
      </c>
      <c r="G85" s="72">
        <v>0</v>
      </c>
      <c r="H85" s="72">
        <v>0</v>
      </c>
      <c r="I85" s="72">
        <v>0</v>
      </c>
    </row>
    <row r="86" spans="1:9" ht="15.75" x14ac:dyDescent="0.25">
      <c r="A86" s="41"/>
      <c r="B86" s="1"/>
      <c r="C86" s="6" t="s">
        <v>11</v>
      </c>
      <c r="D86" s="48">
        <v>0</v>
      </c>
      <c r="E86" s="48">
        <v>0</v>
      </c>
      <c r="F86" s="48">
        <v>0</v>
      </c>
      <c r="G86" s="8">
        <f t="shared" ref="G86:I87" si="44">G87</f>
        <v>4760000</v>
      </c>
      <c r="H86" s="8">
        <f t="shared" si="44"/>
        <v>0</v>
      </c>
      <c r="I86" s="8">
        <f t="shared" si="44"/>
        <v>4760000</v>
      </c>
    </row>
    <row r="87" spans="1:9" ht="40.5" customHeight="1" x14ac:dyDescent="0.25">
      <c r="A87" s="41"/>
      <c r="B87" s="1"/>
      <c r="C87" s="14" t="s">
        <v>27</v>
      </c>
      <c r="D87" s="48"/>
      <c r="E87" s="48"/>
      <c r="F87" s="48"/>
      <c r="G87" s="9">
        <f t="shared" si="44"/>
        <v>4760000</v>
      </c>
      <c r="H87" s="9">
        <f t="shared" si="44"/>
        <v>0</v>
      </c>
      <c r="I87" s="9">
        <f t="shared" si="44"/>
        <v>4760000</v>
      </c>
    </row>
    <row r="88" spans="1:9" ht="59.25" customHeight="1" x14ac:dyDescent="0.25">
      <c r="A88" s="41"/>
      <c r="B88" s="1"/>
      <c r="C88" s="14" t="s">
        <v>29</v>
      </c>
      <c r="D88" s="48"/>
      <c r="E88" s="48"/>
      <c r="F88" s="48"/>
      <c r="G88" s="9">
        <v>4760000</v>
      </c>
      <c r="H88" s="9"/>
      <c r="I88" s="9">
        <f>G88+H88</f>
        <v>4760000</v>
      </c>
    </row>
    <row r="89" spans="1:9" ht="32.25" thickBot="1" x14ac:dyDescent="0.3">
      <c r="A89" s="41"/>
      <c r="B89" s="1"/>
      <c r="C89" s="6" t="s">
        <v>10</v>
      </c>
      <c r="D89" s="48">
        <v>0</v>
      </c>
      <c r="E89" s="48">
        <v>0</v>
      </c>
      <c r="F89" s="48">
        <v>0</v>
      </c>
      <c r="G89" s="72">
        <v>0</v>
      </c>
      <c r="H89" s="72">
        <v>0</v>
      </c>
      <c r="I89" s="72">
        <v>0</v>
      </c>
    </row>
    <row r="90" spans="1:9" ht="16.5" thickBot="1" x14ac:dyDescent="0.3">
      <c r="A90" s="54">
        <v>855</v>
      </c>
      <c r="B90" s="55"/>
      <c r="C90" s="55" t="s">
        <v>48</v>
      </c>
      <c r="D90" s="56">
        <f t="shared" ref="D90:I90" si="45">D91+D107</f>
        <v>687752</v>
      </c>
      <c r="E90" s="91">
        <f t="shared" si="45"/>
        <v>0</v>
      </c>
      <c r="F90" s="91">
        <f t="shared" si="45"/>
        <v>687752</v>
      </c>
      <c r="G90" s="56">
        <f t="shared" si="45"/>
        <v>0</v>
      </c>
      <c r="H90" s="56">
        <f t="shared" si="45"/>
        <v>0</v>
      </c>
      <c r="I90" s="56">
        <f t="shared" si="45"/>
        <v>0</v>
      </c>
    </row>
    <row r="91" spans="1:9" ht="16.5" thickBot="1" x14ac:dyDescent="0.3">
      <c r="A91" s="31"/>
      <c r="B91" s="32">
        <v>85508</v>
      </c>
      <c r="C91" s="33" t="s">
        <v>15</v>
      </c>
      <c r="D91" s="34">
        <f t="shared" ref="D91" si="46">D92+D93+D94</f>
        <v>442592</v>
      </c>
      <c r="E91" s="92">
        <f t="shared" ref="E91:F91" si="47">E92+E93+E94</f>
        <v>0</v>
      </c>
      <c r="F91" s="92">
        <f t="shared" si="47"/>
        <v>442591.99999999994</v>
      </c>
      <c r="G91" s="34">
        <f t="shared" ref="G91:H91" si="48">G92+G93+G94</f>
        <v>0</v>
      </c>
      <c r="H91" s="34">
        <f t="shared" si="48"/>
        <v>0</v>
      </c>
      <c r="I91" s="34">
        <f t="shared" ref="I91" si="49">I92+I93+I94</f>
        <v>0</v>
      </c>
    </row>
    <row r="92" spans="1:9" ht="15.75" x14ac:dyDescent="0.25">
      <c r="A92" s="46"/>
      <c r="B92" s="1"/>
      <c r="C92" s="6" t="s">
        <v>7</v>
      </c>
      <c r="D92" s="48">
        <v>0</v>
      </c>
      <c r="E92" s="93">
        <v>0</v>
      </c>
      <c r="F92" s="93">
        <v>0</v>
      </c>
      <c r="G92" s="72">
        <v>0</v>
      </c>
      <c r="H92" s="72">
        <v>0</v>
      </c>
      <c r="I92" s="72">
        <v>0</v>
      </c>
    </row>
    <row r="93" spans="1:9" ht="15.75" x14ac:dyDescent="0.25">
      <c r="A93" s="46"/>
      <c r="B93" s="1"/>
      <c r="C93" s="6" t="s">
        <v>11</v>
      </c>
      <c r="D93" s="48">
        <v>0</v>
      </c>
      <c r="E93" s="93">
        <v>0</v>
      </c>
      <c r="F93" s="93">
        <v>0</v>
      </c>
      <c r="G93" s="72">
        <v>0</v>
      </c>
      <c r="H93" s="72">
        <v>0</v>
      </c>
      <c r="I93" s="72">
        <v>0</v>
      </c>
    </row>
    <row r="94" spans="1:9" ht="31.5" x14ac:dyDescent="0.25">
      <c r="A94" s="46"/>
      <c r="B94" s="1"/>
      <c r="C94" s="6" t="s">
        <v>10</v>
      </c>
      <c r="D94" s="2">
        <f>D95</f>
        <v>442592</v>
      </c>
      <c r="E94" s="93">
        <f>E95</f>
        <v>0</v>
      </c>
      <c r="F94" s="93">
        <f>F95</f>
        <v>442591.99999999994</v>
      </c>
      <c r="G94" s="8">
        <f>SUM(G95:G106)</f>
        <v>0</v>
      </c>
      <c r="H94" s="8">
        <f>SUM(H95:H106)</f>
        <v>0</v>
      </c>
      <c r="I94" s="8">
        <f>SUM(I95:I106)</f>
        <v>0</v>
      </c>
    </row>
    <row r="95" spans="1:9" ht="135" customHeight="1" x14ac:dyDescent="0.25">
      <c r="A95" s="46"/>
      <c r="B95" s="42"/>
      <c r="C95" s="43" t="s">
        <v>16</v>
      </c>
      <c r="D95" s="50">
        <f>SUM(D96:D106)</f>
        <v>442592</v>
      </c>
      <c r="E95" s="94">
        <f>SUM(E96:E106)</f>
        <v>0</v>
      </c>
      <c r="F95" s="94">
        <f>SUM(F96:F106)</f>
        <v>442591.99999999994</v>
      </c>
      <c r="G95" s="77"/>
      <c r="H95" s="50"/>
      <c r="I95" s="77"/>
    </row>
    <row r="96" spans="1:9" ht="15.75" x14ac:dyDescent="0.25">
      <c r="A96" s="46"/>
      <c r="B96" s="42"/>
      <c r="C96" s="14" t="s">
        <v>17</v>
      </c>
      <c r="D96" s="44">
        <v>53331</v>
      </c>
      <c r="E96" s="9"/>
      <c r="F96" s="9">
        <f>D96+E96</f>
        <v>53331</v>
      </c>
      <c r="G96" s="15"/>
      <c r="H96" s="9"/>
      <c r="I96" s="15"/>
    </row>
    <row r="97" spans="1:9" ht="15.75" x14ac:dyDescent="0.25">
      <c r="A97" s="46"/>
      <c r="B97" s="1"/>
      <c r="C97" s="14" t="s">
        <v>78</v>
      </c>
      <c r="D97" s="44">
        <v>14868</v>
      </c>
      <c r="E97" s="9"/>
      <c r="F97" s="9">
        <f t="shared" ref="F97:F106" si="50">D97+E97</f>
        <v>14868</v>
      </c>
      <c r="G97" s="15"/>
      <c r="H97" s="9"/>
      <c r="I97" s="15"/>
    </row>
    <row r="98" spans="1:9" ht="15.75" x14ac:dyDescent="0.25">
      <c r="A98" s="46"/>
      <c r="B98" s="1"/>
      <c r="C98" s="14" t="s">
        <v>18</v>
      </c>
      <c r="D98" s="44">
        <v>14868</v>
      </c>
      <c r="E98" s="9"/>
      <c r="F98" s="9">
        <f t="shared" si="50"/>
        <v>14868</v>
      </c>
      <c r="G98" s="72"/>
      <c r="H98" s="9"/>
      <c r="I98" s="72"/>
    </row>
    <row r="99" spans="1:9" ht="15.75" x14ac:dyDescent="0.25">
      <c r="A99" s="46"/>
      <c r="B99" s="1"/>
      <c r="C99" s="14" t="s">
        <v>19</v>
      </c>
      <c r="D99" s="44">
        <v>78141</v>
      </c>
      <c r="E99" s="52">
        <v>-31577.54</v>
      </c>
      <c r="F99" s="52">
        <f t="shared" si="50"/>
        <v>46563.46</v>
      </c>
      <c r="G99" s="72"/>
      <c r="H99" s="9"/>
      <c r="I99" s="72"/>
    </row>
    <row r="100" spans="1:9" ht="15.75" x14ac:dyDescent="0.25">
      <c r="A100" s="108"/>
      <c r="B100" s="109"/>
      <c r="C100" s="14" t="s">
        <v>14</v>
      </c>
      <c r="D100" s="44">
        <v>38586</v>
      </c>
      <c r="E100" s="9">
        <v>-17859</v>
      </c>
      <c r="F100" s="9">
        <f t="shared" si="50"/>
        <v>20727</v>
      </c>
      <c r="G100" s="15"/>
      <c r="H100" s="9"/>
      <c r="I100" s="15"/>
    </row>
    <row r="101" spans="1:9" ht="15.75" x14ac:dyDescent="0.25">
      <c r="A101" s="108"/>
      <c r="B101" s="109"/>
      <c r="C101" s="14" t="s">
        <v>21</v>
      </c>
      <c r="D101" s="44">
        <v>150599</v>
      </c>
      <c r="E101" s="9"/>
      <c r="F101" s="9">
        <f t="shared" si="50"/>
        <v>150599</v>
      </c>
      <c r="G101" s="15"/>
      <c r="H101" s="9"/>
      <c r="I101" s="15"/>
    </row>
    <row r="102" spans="1:9" ht="15.75" x14ac:dyDescent="0.25">
      <c r="A102" s="46"/>
      <c r="B102" s="42"/>
      <c r="C102" s="14" t="s">
        <v>51</v>
      </c>
      <c r="D102" s="44">
        <v>37575</v>
      </c>
      <c r="E102" s="9"/>
      <c r="F102" s="9">
        <f t="shared" si="50"/>
        <v>37575</v>
      </c>
      <c r="G102" s="15"/>
      <c r="H102" s="9"/>
      <c r="I102" s="15"/>
    </row>
    <row r="103" spans="1:9" ht="15.75" x14ac:dyDescent="0.25">
      <c r="A103" s="46"/>
      <c r="B103" s="42"/>
      <c r="C103" s="14" t="s">
        <v>56</v>
      </c>
      <c r="D103" s="44">
        <v>10020</v>
      </c>
      <c r="E103" s="9"/>
      <c r="F103" s="9">
        <f t="shared" si="50"/>
        <v>10020</v>
      </c>
      <c r="G103" s="15"/>
      <c r="H103" s="9"/>
      <c r="I103" s="15"/>
    </row>
    <row r="104" spans="1:9" ht="15.75" x14ac:dyDescent="0.25">
      <c r="A104" s="46"/>
      <c r="B104" s="42"/>
      <c r="C104" s="14" t="s">
        <v>61</v>
      </c>
      <c r="D104" s="44">
        <v>44604</v>
      </c>
      <c r="E104" s="9"/>
      <c r="F104" s="9">
        <f t="shared" ref="F104:F105" si="51">D104+E104</f>
        <v>44604</v>
      </c>
      <c r="G104" s="15"/>
      <c r="H104" s="9"/>
      <c r="I104" s="15"/>
    </row>
    <row r="105" spans="1:9" ht="15.75" x14ac:dyDescent="0.25">
      <c r="A105" s="46"/>
      <c r="B105" s="42"/>
      <c r="C105" s="14" t="s">
        <v>83</v>
      </c>
      <c r="D105" s="44">
        <v>0</v>
      </c>
      <c r="E105" s="52">
        <v>17028.54</v>
      </c>
      <c r="F105" s="52">
        <f t="shared" si="51"/>
        <v>17028.54</v>
      </c>
      <c r="G105" s="15"/>
      <c r="H105" s="9"/>
      <c r="I105" s="15"/>
    </row>
    <row r="106" spans="1:9" ht="15.75" x14ac:dyDescent="0.25">
      <c r="A106" s="46"/>
      <c r="B106" s="42"/>
      <c r="C106" s="14" t="s">
        <v>84</v>
      </c>
      <c r="D106" s="44">
        <v>0</v>
      </c>
      <c r="E106" s="9">
        <v>32408</v>
      </c>
      <c r="F106" s="9">
        <f t="shared" si="50"/>
        <v>32408</v>
      </c>
      <c r="G106" s="15"/>
      <c r="H106" s="9"/>
      <c r="I106" s="15"/>
    </row>
    <row r="107" spans="1:9" ht="32.25" thickBot="1" x14ac:dyDescent="0.3">
      <c r="A107" s="67"/>
      <c r="B107" s="68">
        <v>85510</v>
      </c>
      <c r="C107" s="69" t="s">
        <v>49</v>
      </c>
      <c r="D107" s="70">
        <f t="shared" ref="D107:E107" si="52">D108+D109+D110</f>
        <v>245160</v>
      </c>
      <c r="E107" s="70">
        <f t="shared" si="52"/>
        <v>0</v>
      </c>
      <c r="F107" s="70">
        <f t="shared" ref="F107" si="53">F108+F109+F110</f>
        <v>245160</v>
      </c>
      <c r="G107" s="70">
        <f>G108+G109+G110</f>
        <v>0</v>
      </c>
      <c r="H107" s="70">
        <f>H108+H109+H110</f>
        <v>0</v>
      </c>
      <c r="I107" s="70">
        <f>I108+I109+I110</f>
        <v>0</v>
      </c>
    </row>
    <row r="108" spans="1:9" ht="15.75" x14ac:dyDescent="0.25">
      <c r="A108" s="41"/>
      <c r="B108" s="1"/>
      <c r="C108" s="6" t="s">
        <v>7</v>
      </c>
      <c r="D108" s="48">
        <v>0</v>
      </c>
      <c r="E108" s="48">
        <v>0</v>
      </c>
      <c r="F108" s="48">
        <v>0</v>
      </c>
      <c r="G108" s="48">
        <v>0</v>
      </c>
      <c r="H108" s="48">
        <v>0</v>
      </c>
      <c r="I108" s="48">
        <v>0</v>
      </c>
    </row>
    <row r="109" spans="1:9" ht="15.75" x14ac:dyDescent="0.25">
      <c r="A109" s="18"/>
      <c r="B109" s="19"/>
      <c r="C109" s="20" t="s">
        <v>11</v>
      </c>
      <c r="D109" s="21">
        <v>0</v>
      </c>
      <c r="E109" s="21">
        <v>0</v>
      </c>
      <c r="F109" s="21">
        <v>0</v>
      </c>
      <c r="G109" s="21">
        <v>0</v>
      </c>
      <c r="H109" s="21">
        <v>0</v>
      </c>
      <c r="I109" s="21">
        <v>0</v>
      </c>
    </row>
    <row r="110" spans="1:9" ht="31.5" x14ac:dyDescent="0.25">
      <c r="A110" s="41"/>
      <c r="B110" s="1"/>
      <c r="C110" s="6" t="s">
        <v>10</v>
      </c>
      <c r="D110" s="2">
        <f t="shared" ref="D110:I110" si="54">D111</f>
        <v>245160</v>
      </c>
      <c r="E110" s="2">
        <f t="shared" si="54"/>
        <v>0</v>
      </c>
      <c r="F110" s="2">
        <f t="shared" si="54"/>
        <v>245160</v>
      </c>
      <c r="G110" s="2">
        <f t="shared" si="54"/>
        <v>0</v>
      </c>
      <c r="H110" s="2">
        <f t="shared" si="54"/>
        <v>0</v>
      </c>
      <c r="I110" s="2">
        <f t="shared" si="54"/>
        <v>0</v>
      </c>
    </row>
    <row r="111" spans="1:9" ht="15" customHeight="1" x14ac:dyDescent="0.25">
      <c r="A111" s="110"/>
      <c r="B111" s="109"/>
      <c r="C111" s="111" t="s">
        <v>13</v>
      </c>
      <c r="D111" s="98">
        <f>SUM(D114:D116)</f>
        <v>245160</v>
      </c>
      <c r="E111" s="98">
        <f>SUM(E114:E116)</f>
        <v>0</v>
      </c>
      <c r="F111" s="98">
        <f>SUM(F114:F116)</f>
        <v>245160</v>
      </c>
      <c r="G111" s="97"/>
      <c r="H111" s="97"/>
      <c r="I111" s="97"/>
    </row>
    <row r="112" spans="1:9" ht="47.25" customHeight="1" x14ac:dyDescent="0.25">
      <c r="A112" s="110"/>
      <c r="B112" s="109"/>
      <c r="C112" s="111"/>
      <c r="D112" s="98"/>
      <c r="E112" s="98"/>
      <c r="F112" s="98"/>
      <c r="G112" s="97"/>
      <c r="H112" s="97"/>
      <c r="I112" s="97"/>
    </row>
    <row r="113" spans="1:9" ht="100.5" customHeight="1" x14ac:dyDescent="0.25">
      <c r="A113" s="110"/>
      <c r="B113" s="109"/>
      <c r="C113" s="111"/>
      <c r="D113" s="98"/>
      <c r="E113" s="98"/>
      <c r="F113" s="98"/>
      <c r="G113" s="97"/>
      <c r="H113" s="97"/>
      <c r="I113" s="97"/>
    </row>
    <row r="114" spans="1:9" ht="15.75" x14ac:dyDescent="0.25">
      <c r="A114" s="41"/>
      <c r="B114" s="1"/>
      <c r="C114" s="14" t="s">
        <v>20</v>
      </c>
      <c r="D114" s="44">
        <v>87960</v>
      </c>
      <c r="E114" s="9"/>
      <c r="F114" s="9">
        <f>D114+E114</f>
        <v>87960</v>
      </c>
      <c r="G114" s="7"/>
      <c r="H114" s="9"/>
      <c r="I114" s="7"/>
    </row>
    <row r="115" spans="1:9" ht="15.75" x14ac:dyDescent="0.25">
      <c r="A115" s="41"/>
      <c r="B115" s="1"/>
      <c r="C115" s="14" t="s">
        <v>19</v>
      </c>
      <c r="D115" s="44">
        <v>61200</v>
      </c>
      <c r="E115" s="9"/>
      <c r="F115" s="9">
        <f t="shared" ref="F115:F116" si="55">D115+E115</f>
        <v>61200</v>
      </c>
      <c r="G115" s="7"/>
      <c r="H115" s="9"/>
      <c r="I115" s="7"/>
    </row>
    <row r="116" spans="1:9" ht="45" customHeight="1" thickBot="1" x14ac:dyDescent="0.3">
      <c r="A116" s="41"/>
      <c r="B116" s="1"/>
      <c r="C116" s="14" t="s">
        <v>52</v>
      </c>
      <c r="D116" s="44">
        <v>96000</v>
      </c>
      <c r="E116" s="9"/>
      <c r="F116" s="9">
        <f t="shared" si="55"/>
        <v>96000</v>
      </c>
      <c r="G116" s="7"/>
      <c r="H116" s="9"/>
      <c r="I116" s="7"/>
    </row>
    <row r="117" spans="1:9" ht="38.450000000000003" customHeight="1" thickBot="1" x14ac:dyDescent="0.3">
      <c r="A117" s="64">
        <v>921</v>
      </c>
      <c r="B117" s="65"/>
      <c r="C117" s="65" t="s">
        <v>30</v>
      </c>
      <c r="D117" s="71">
        <f t="shared" ref="D117:I117" si="56">D118+D123+D128</f>
        <v>1486599</v>
      </c>
      <c r="E117" s="71">
        <f t="shared" si="56"/>
        <v>0</v>
      </c>
      <c r="F117" s="71">
        <f t="shared" si="56"/>
        <v>1486599</v>
      </c>
      <c r="G117" s="71">
        <f t="shared" si="56"/>
        <v>20000</v>
      </c>
      <c r="H117" s="71">
        <f t="shared" si="56"/>
        <v>0</v>
      </c>
      <c r="I117" s="71">
        <f t="shared" si="56"/>
        <v>20000</v>
      </c>
    </row>
    <row r="118" spans="1:9" ht="33" customHeight="1" thickBot="1" x14ac:dyDescent="0.3">
      <c r="A118" s="29"/>
      <c r="B118" s="30">
        <v>92105</v>
      </c>
      <c r="C118" s="47" t="s">
        <v>59</v>
      </c>
      <c r="D118" s="45">
        <f t="shared" ref="D118" si="57">D119+D120+D121</f>
        <v>0</v>
      </c>
      <c r="E118" s="45">
        <f t="shared" ref="E118:F118" si="58">E119+E120+E121</f>
        <v>0</v>
      </c>
      <c r="F118" s="45">
        <f t="shared" si="58"/>
        <v>0</v>
      </c>
      <c r="G118" s="45">
        <f t="shared" ref="G118:H118" si="59">G119+G120+G121</f>
        <v>20000</v>
      </c>
      <c r="H118" s="45">
        <f t="shared" si="59"/>
        <v>0</v>
      </c>
      <c r="I118" s="45">
        <f t="shared" ref="I118" si="60">I119+I120+I121</f>
        <v>20000</v>
      </c>
    </row>
    <row r="119" spans="1:9" ht="15.75" x14ac:dyDescent="0.25">
      <c r="A119" s="16"/>
      <c r="B119" s="11"/>
      <c r="C119" s="3" t="s">
        <v>7</v>
      </c>
      <c r="D119" s="48">
        <v>0</v>
      </c>
      <c r="E119" s="48">
        <v>0</v>
      </c>
      <c r="F119" s="48">
        <v>0</v>
      </c>
      <c r="G119" s="48">
        <v>0</v>
      </c>
      <c r="H119" s="48">
        <v>0</v>
      </c>
      <c r="I119" s="48">
        <v>0</v>
      </c>
    </row>
    <row r="120" spans="1:9" ht="15.75" x14ac:dyDescent="0.25">
      <c r="A120" s="41"/>
      <c r="B120" s="42"/>
      <c r="C120" s="3" t="s">
        <v>11</v>
      </c>
      <c r="D120" s="48">
        <v>0</v>
      </c>
      <c r="E120" s="48">
        <v>0</v>
      </c>
      <c r="F120" s="48">
        <v>0</v>
      </c>
      <c r="G120" s="48">
        <v>0</v>
      </c>
      <c r="H120" s="48">
        <v>0</v>
      </c>
      <c r="I120" s="48">
        <v>0</v>
      </c>
    </row>
    <row r="121" spans="1:9" ht="31.5" x14ac:dyDescent="0.25">
      <c r="A121" s="41"/>
      <c r="B121" s="42"/>
      <c r="C121" s="3" t="s">
        <v>10</v>
      </c>
      <c r="D121" s="2">
        <f t="shared" ref="D121:I121" si="61">SUM(D122:D122)</f>
        <v>0</v>
      </c>
      <c r="E121" s="2">
        <f t="shared" si="61"/>
        <v>0</v>
      </c>
      <c r="F121" s="2">
        <f t="shared" si="61"/>
        <v>0</v>
      </c>
      <c r="G121" s="2">
        <f t="shared" si="61"/>
        <v>20000</v>
      </c>
      <c r="H121" s="2">
        <f t="shared" si="61"/>
        <v>0</v>
      </c>
      <c r="I121" s="2">
        <f t="shared" si="61"/>
        <v>20000</v>
      </c>
    </row>
    <row r="122" spans="1:9" ht="79.5" thickBot="1" x14ac:dyDescent="0.3">
      <c r="A122" s="85"/>
      <c r="B122" s="3"/>
      <c r="C122" s="43" t="s">
        <v>68</v>
      </c>
      <c r="D122" s="4"/>
      <c r="E122" s="87"/>
      <c r="F122" s="87"/>
      <c r="G122" s="9">
        <v>20000</v>
      </c>
      <c r="H122" s="9"/>
      <c r="I122" s="9">
        <f>G122+H122</f>
        <v>20000</v>
      </c>
    </row>
    <row r="123" spans="1:9" ht="16.5" thickBot="1" x14ac:dyDescent="0.3">
      <c r="A123" s="37"/>
      <c r="B123" s="32">
        <v>92116</v>
      </c>
      <c r="C123" s="33" t="s">
        <v>31</v>
      </c>
      <c r="D123" s="34">
        <f>D124+D125+D126</f>
        <v>30000</v>
      </c>
      <c r="E123" s="34">
        <f>E124+E125+E126</f>
        <v>0</v>
      </c>
      <c r="F123" s="34">
        <f>F124+F125+F126</f>
        <v>30000</v>
      </c>
      <c r="G123" s="38">
        <v>0</v>
      </c>
      <c r="H123" s="38">
        <v>0</v>
      </c>
      <c r="I123" s="38">
        <v>0</v>
      </c>
    </row>
    <row r="124" spans="1:9" ht="15.75" x14ac:dyDescent="0.25">
      <c r="A124" s="16"/>
      <c r="B124" s="11"/>
      <c r="C124" s="3" t="s">
        <v>7</v>
      </c>
      <c r="D124" s="48">
        <v>0</v>
      </c>
      <c r="E124" s="48">
        <v>0</v>
      </c>
      <c r="F124" s="48">
        <v>0</v>
      </c>
      <c r="G124" s="72">
        <v>0</v>
      </c>
      <c r="H124" s="72">
        <v>0</v>
      </c>
      <c r="I124" s="72">
        <v>0</v>
      </c>
    </row>
    <row r="125" spans="1:9" ht="15.75" x14ac:dyDescent="0.25">
      <c r="A125" s="41"/>
      <c r="B125" s="42"/>
      <c r="C125" s="3" t="s">
        <v>11</v>
      </c>
      <c r="D125" s="48">
        <v>0</v>
      </c>
      <c r="E125" s="48">
        <v>0</v>
      </c>
      <c r="F125" s="48">
        <v>0</v>
      </c>
      <c r="G125" s="72">
        <v>0</v>
      </c>
      <c r="H125" s="72">
        <v>0</v>
      </c>
      <c r="I125" s="72">
        <v>0</v>
      </c>
    </row>
    <row r="126" spans="1:9" ht="31.5" x14ac:dyDescent="0.25">
      <c r="A126" s="41"/>
      <c r="B126" s="42"/>
      <c r="C126" s="3" t="s">
        <v>10</v>
      </c>
      <c r="D126" s="2">
        <f>D127</f>
        <v>30000</v>
      </c>
      <c r="E126" s="2">
        <f>E127</f>
        <v>0</v>
      </c>
      <c r="F126" s="2">
        <f>F127</f>
        <v>30000</v>
      </c>
      <c r="G126" s="72">
        <v>0</v>
      </c>
      <c r="H126" s="72">
        <v>0</v>
      </c>
      <c r="I126" s="72">
        <v>0</v>
      </c>
    </row>
    <row r="127" spans="1:9" ht="126" customHeight="1" thickBot="1" x14ac:dyDescent="0.3">
      <c r="A127" s="41"/>
      <c r="B127" s="42"/>
      <c r="C127" s="5" t="s">
        <v>73</v>
      </c>
      <c r="D127" s="44">
        <v>30000</v>
      </c>
      <c r="E127" s="9"/>
      <c r="F127" s="9">
        <f>D127+E127</f>
        <v>30000</v>
      </c>
      <c r="G127" s="17"/>
      <c r="H127" s="9"/>
      <c r="I127" s="17"/>
    </row>
    <row r="128" spans="1:9" ht="16.5" thickBot="1" x14ac:dyDescent="0.3">
      <c r="A128" s="22"/>
      <c r="B128" s="23" t="s">
        <v>32</v>
      </c>
      <c r="C128" s="24" t="s">
        <v>33</v>
      </c>
      <c r="D128" s="28">
        <f t="shared" ref="D128:E128" si="62">D129+D130+D132</f>
        <v>1456599</v>
      </c>
      <c r="E128" s="28">
        <f t="shared" si="62"/>
        <v>0</v>
      </c>
      <c r="F128" s="28">
        <f t="shared" ref="F128" si="63">F129+F130+F132</f>
        <v>1456599</v>
      </c>
      <c r="G128" s="28">
        <f t="shared" ref="G128" si="64">G129+G130+G132</f>
        <v>0</v>
      </c>
      <c r="H128" s="28">
        <f t="shared" ref="H128:I128" si="65">H129+H130+H132</f>
        <v>0</v>
      </c>
      <c r="I128" s="28">
        <f t="shared" si="65"/>
        <v>0</v>
      </c>
    </row>
    <row r="129" spans="1:9" ht="15.75" x14ac:dyDescent="0.25">
      <c r="A129" s="41"/>
      <c r="B129" s="1"/>
      <c r="C129" s="6" t="s">
        <v>7</v>
      </c>
      <c r="D129" s="48">
        <v>0</v>
      </c>
      <c r="E129" s="48">
        <v>0</v>
      </c>
      <c r="F129" s="48">
        <v>0</v>
      </c>
      <c r="G129" s="72">
        <v>0</v>
      </c>
      <c r="H129" s="72">
        <v>0</v>
      </c>
      <c r="I129" s="72">
        <v>0</v>
      </c>
    </row>
    <row r="130" spans="1:9" ht="15.75" x14ac:dyDescent="0.25">
      <c r="A130" s="41"/>
      <c r="B130" s="1"/>
      <c r="C130" s="6" t="s">
        <v>11</v>
      </c>
      <c r="D130" s="2">
        <f>D131</f>
        <v>1456599</v>
      </c>
      <c r="E130" s="2">
        <f>E131</f>
        <v>0</v>
      </c>
      <c r="F130" s="2">
        <f>F131</f>
        <v>1456599</v>
      </c>
      <c r="G130" s="72">
        <v>0</v>
      </c>
      <c r="H130" s="72">
        <v>0</v>
      </c>
      <c r="I130" s="72">
        <v>0</v>
      </c>
    </row>
    <row r="131" spans="1:9" ht="51.75" customHeight="1" x14ac:dyDescent="0.25">
      <c r="A131" s="41"/>
      <c r="B131" s="1"/>
      <c r="C131" s="14" t="s">
        <v>34</v>
      </c>
      <c r="D131" s="44">
        <v>1456599</v>
      </c>
      <c r="E131" s="44"/>
      <c r="F131" s="44">
        <f>D131+E131</f>
        <v>1456599</v>
      </c>
      <c r="G131" s="72"/>
      <c r="H131" s="72"/>
      <c r="I131" s="72"/>
    </row>
    <row r="132" spans="1:9" ht="32.25" thickBot="1" x14ac:dyDescent="0.3">
      <c r="A132" s="41"/>
      <c r="B132" s="1"/>
      <c r="C132" s="6" t="s">
        <v>10</v>
      </c>
      <c r="D132" s="48">
        <v>0</v>
      </c>
      <c r="E132" s="48">
        <v>0</v>
      </c>
      <c r="F132" s="48">
        <v>0</v>
      </c>
      <c r="G132" s="72">
        <v>0</v>
      </c>
      <c r="H132" s="72">
        <v>0</v>
      </c>
      <c r="I132" s="72">
        <v>0</v>
      </c>
    </row>
    <row r="133" spans="1:9" ht="16.5" thickBot="1" x14ac:dyDescent="0.3">
      <c r="A133" s="64">
        <v>926</v>
      </c>
      <c r="B133" s="65"/>
      <c r="C133" s="65" t="s">
        <v>38</v>
      </c>
      <c r="D133" s="71">
        <f t="shared" ref="D133:I133" si="66">D134</f>
        <v>0</v>
      </c>
      <c r="E133" s="71">
        <f t="shared" si="66"/>
        <v>0</v>
      </c>
      <c r="F133" s="71">
        <f t="shared" si="66"/>
        <v>0</v>
      </c>
      <c r="G133" s="71">
        <f t="shared" si="66"/>
        <v>630000</v>
      </c>
      <c r="H133" s="71">
        <f t="shared" si="66"/>
        <v>0</v>
      </c>
      <c r="I133" s="71">
        <f t="shared" si="66"/>
        <v>630000</v>
      </c>
    </row>
    <row r="134" spans="1:9" ht="16.5" thickBot="1" x14ac:dyDescent="0.3">
      <c r="A134" s="29"/>
      <c r="B134" s="30">
        <v>92605</v>
      </c>
      <c r="C134" s="47" t="s">
        <v>39</v>
      </c>
      <c r="D134" s="45">
        <f t="shared" ref="D134:E134" si="67">D135+D136+D137</f>
        <v>0</v>
      </c>
      <c r="E134" s="45">
        <f t="shared" si="67"/>
        <v>0</v>
      </c>
      <c r="F134" s="45">
        <f t="shared" ref="F134" si="68">F135+F136+F137</f>
        <v>0</v>
      </c>
      <c r="G134" s="45">
        <f t="shared" ref="G134" si="69">G135+G136+G137</f>
        <v>630000</v>
      </c>
      <c r="H134" s="45">
        <f t="shared" ref="H134:I134" si="70">H135+H136+H137</f>
        <v>0</v>
      </c>
      <c r="I134" s="45">
        <f t="shared" si="70"/>
        <v>630000</v>
      </c>
    </row>
    <row r="135" spans="1:9" ht="15.75" x14ac:dyDescent="0.25">
      <c r="A135" s="16"/>
      <c r="B135" s="11"/>
      <c r="C135" s="3" t="s">
        <v>7</v>
      </c>
      <c r="D135" s="48">
        <v>0</v>
      </c>
      <c r="E135" s="48">
        <v>0</v>
      </c>
      <c r="F135" s="48">
        <v>0</v>
      </c>
      <c r="G135" s="48">
        <v>0</v>
      </c>
      <c r="H135" s="48">
        <v>0</v>
      </c>
      <c r="I135" s="48">
        <v>0</v>
      </c>
    </row>
    <row r="136" spans="1:9" ht="15.75" x14ac:dyDescent="0.25">
      <c r="A136" s="41"/>
      <c r="B136" s="42"/>
      <c r="C136" s="3" t="s">
        <v>11</v>
      </c>
      <c r="D136" s="48">
        <v>0</v>
      </c>
      <c r="E136" s="48">
        <v>0</v>
      </c>
      <c r="F136" s="48">
        <v>0</v>
      </c>
      <c r="G136" s="48">
        <v>0</v>
      </c>
      <c r="H136" s="48">
        <v>0</v>
      </c>
      <c r="I136" s="48">
        <v>0</v>
      </c>
    </row>
    <row r="137" spans="1:9" ht="31.5" x14ac:dyDescent="0.25">
      <c r="A137" s="41"/>
      <c r="B137" s="42"/>
      <c r="C137" s="3" t="s">
        <v>10</v>
      </c>
      <c r="D137" s="2">
        <f t="shared" ref="D137" si="71">SUM(D138:D139)</f>
        <v>0</v>
      </c>
      <c r="E137" s="2">
        <f t="shared" ref="E137:F137" si="72">SUM(E138:E139)</f>
        <v>0</v>
      </c>
      <c r="F137" s="2">
        <f t="shared" si="72"/>
        <v>0</v>
      </c>
      <c r="G137" s="2">
        <f t="shared" ref="G137:H137" si="73">SUM(G138:G139)</f>
        <v>630000</v>
      </c>
      <c r="H137" s="2">
        <f t="shared" si="73"/>
        <v>0</v>
      </c>
      <c r="I137" s="2">
        <f t="shared" ref="I137" si="74">SUM(I138:I139)</f>
        <v>630000</v>
      </c>
    </row>
    <row r="138" spans="1:9" ht="69.75" customHeight="1" x14ac:dyDescent="0.25">
      <c r="A138" s="41"/>
      <c r="B138" s="42"/>
      <c r="C138" s="43" t="s">
        <v>40</v>
      </c>
      <c r="D138" s="4"/>
      <c r="E138" s="87"/>
      <c r="F138" s="87"/>
      <c r="G138" s="9">
        <v>30000</v>
      </c>
      <c r="H138" s="87"/>
      <c r="I138" s="9">
        <f>G138+H138</f>
        <v>30000</v>
      </c>
    </row>
    <row r="139" spans="1:9" ht="81.75" customHeight="1" thickBot="1" x14ac:dyDescent="0.3">
      <c r="A139" s="46"/>
      <c r="B139" s="42"/>
      <c r="C139" s="43" t="s">
        <v>55</v>
      </c>
      <c r="D139" s="4"/>
      <c r="E139" s="87"/>
      <c r="F139" s="87"/>
      <c r="G139" s="9">
        <v>600000</v>
      </c>
      <c r="H139" s="87"/>
      <c r="I139" s="9">
        <f>G139+H139</f>
        <v>600000</v>
      </c>
    </row>
    <row r="140" spans="1:9" ht="16.5" thickBot="1" x14ac:dyDescent="0.3">
      <c r="A140" s="39" t="s">
        <v>35</v>
      </c>
      <c r="B140" s="40"/>
      <c r="C140" s="40"/>
      <c r="D140" s="53">
        <f t="shared" ref="D140:I140" si="75">D8+D14+D20+D63+D71+D90+D117+D133+D56</f>
        <v>2248429</v>
      </c>
      <c r="E140" s="53">
        <f t="shared" si="75"/>
        <v>0</v>
      </c>
      <c r="F140" s="53">
        <f t="shared" si="75"/>
        <v>2248429</v>
      </c>
      <c r="G140" s="53">
        <f t="shared" si="75"/>
        <v>15767827</v>
      </c>
      <c r="H140" s="53">
        <f t="shared" si="75"/>
        <v>-96637</v>
      </c>
      <c r="I140" s="53">
        <f t="shared" si="75"/>
        <v>15671190</v>
      </c>
    </row>
  </sheetData>
  <mergeCells count="24">
    <mergeCell ref="D111:D113"/>
    <mergeCell ref="I111:I113"/>
    <mergeCell ref="A1:I1"/>
    <mergeCell ref="A2:I2"/>
    <mergeCell ref="A3:I3"/>
    <mergeCell ref="A57:A58"/>
    <mergeCell ref="B57:B58"/>
    <mergeCell ref="C57:C58"/>
    <mergeCell ref="D57:D58"/>
    <mergeCell ref="I57:I58"/>
    <mergeCell ref="A5:I5"/>
    <mergeCell ref="A100:A101"/>
    <mergeCell ref="B100:B101"/>
    <mergeCell ref="A111:A113"/>
    <mergeCell ref="B111:B113"/>
    <mergeCell ref="C111:C113"/>
    <mergeCell ref="G57:G58"/>
    <mergeCell ref="G111:G113"/>
    <mergeCell ref="E57:E58"/>
    <mergeCell ref="F57:F58"/>
    <mergeCell ref="H57:H58"/>
    <mergeCell ref="E111:E113"/>
    <mergeCell ref="F111:F113"/>
    <mergeCell ref="H111:H113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>
    <oddFooter>&amp;CStrona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uzytkownik</dc:creator>
  <cp:lastModifiedBy>Agnieszka Mroczka</cp:lastModifiedBy>
  <cp:lastPrinted>2023-03-22T11:38:05Z</cp:lastPrinted>
  <dcterms:created xsi:type="dcterms:W3CDTF">2014-11-03T08:18:50Z</dcterms:created>
  <dcterms:modified xsi:type="dcterms:W3CDTF">2023-03-22T11:44:15Z</dcterms:modified>
</cp:coreProperties>
</file>